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<sst xmlns="http://schemas.openxmlformats.org/spreadsheetml/2006/main" count="75" uniqueCount="30">
  <si>
    <t>Sample</t>
  </si>
  <si>
    <t>pH</t>
  </si>
  <si>
    <t>BI</t>
  </si>
  <si>
    <t>TopN (lbs/A)</t>
  </si>
  <si>
    <t>P (lbs/A)</t>
  </si>
  <si>
    <t>K (lbs/A)</t>
  </si>
  <si>
    <t>min</t>
  </si>
  <si>
    <t>max</t>
  </si>
  <si>
    <t>ave</t>
  </si>
  <si>
    <t>std dev</t>
  </si>
  <si>
    <t>cv</t>
  </si>
  <si>
    <t>rep 1</t>
  </si>
  <si>
    <t>rep 2</t>
  </si>
  <si>
    <t>range</t>
  </si>
  <si>
    <t>Cell 15</t>
  </si>
  <si>
    <t xml:space="preserve">Sample </t>
  </si>
  <si>
    <r>
      <t>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- N</t>
    </r>
  </si>
  <si>
    <t>P</t>
  </si>
  <si>
    <t>K</t>
  </si>
  <si>
    <t>101-1</t>
  </si>
  <si>
    <t>101-2</t>
  </si>
  <si>
    <t>101 Average</t>
  </si>
  <si>
    <t>102-1</t>
  </si>
  <si>
    <t>102-2</t>
  </si>
  <si>
    <t>201 Average</t>
  </si>
  <si>
    <t>Difference, 101 and 102</t>
  </si>
  <si>
    <t>N Reg.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</si>
  <si>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 xml:space="preserve">5 Reg. 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</si>
  <si>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 Reg.</t>
    </r>
  </si>
  <si>
    <t>Lime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</si>
</sst>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0.25"/>
      <name val="Arial"/>
      <family val="0"/>
    </font>
    <font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67" fontId="0" fillId="0" borderId="0" xfId="0" applyNumberFormat="1" applyAlignment="1">
      <alignment/>
    </xf>
    <xf numFmtId="0" fontId="0" fillId="0" borderId="0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1" xfId="2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wrapText="1"/>
    </xf>
    <xf numFmtId="167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7" fontId="0" fillId="0" borderId="3" xfId="0" applyNumberFormat="1" applyBorder="1" applyAlignment="1">
      <alignment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6" xfId="0" applyBorder="1" applyAlignment="1">
      <alignment/>
    </xf>
    <xf numFmtId="167" fontId="0" fillId="0" borderId="3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"/>
          <c:w val="0.973"/>
          <c:h val="0.97325"/>
        </c:manualLayout>
      </c:layout>
      <c:scatterChart>
        <c:scatterStyle val="lineMarker"/>
        <c:varyColors val="0"/>
        <c:ser>
          <c:idx val="0"/>
          <c:order val="0"/>
          <c:tx>
            <c:v>Nitrogen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Sheet1!$AE$40:$AE$63</c:f>
              <c:numCache/>
            </c:numRef>
          </c:xVal>
          <c:yVal>
            <c:numRef>
              <c:f>Sheet1!$AI$40:$AI$63</c:f>
              <c:numCache/>
            </c:numRef>
          </c:yVal>
          <c:smooth val="0"/>
        </c:ser>
        <c:ser>
          <c:idx val="1"/>
          <c:order val="1"/>
          <c:tx>
            <c:v>Phosphorous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Sheet1!$AE$40:$AE$63</c:f>
              <c:numCache/>
            </c:numRef>
          </c:xVal>
          <c:yVal>
            <c:numRef>
              <c:f>Sheet1!$AK$40:$AK$63</c:f>
              <c:numCache/>
            </c:numRef>
          </c:yVal>
          <c:smooth val="0"/>
        </c:ser>
        <c:ser>
          <c:idx val="2"/>
          <c:order val="2"/>
          <c:tx>
            <c:v>Potassium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Sheet1!$AE$40:$AE$63</c:f>
              <c:numCache/>
            </c:numRef>
          </c:xVal>
          <c:yVal>
            <c:numRef>
              <c:f>Sheet1!$AM$40:$AM$63</c:f>
              <c:numCache/>
            </c:numRef>
          </c:yVal>
          <c:smooth val="0"/>
        </c:ser>
        <c:axId val="2011449"/>
        <c:axId val="47543730"/>
      </c:scatterChart>
      <c:valAx>
        <c:axId val="2011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43730"/>
        <c:crosses val="autoZero"/>
        <c:crossBetween val="midCat"/>
        <c:dispUnits/>
      </c:valAx>
      <c:valAx>
        <c:axId val="47543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14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20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161925</xdr:colOff>
      <xdr:row>38</xdr:row>
      <xdr:rowOff>38100</xdr:rowOff>
    </xdr:from>
    <xdr:to>
      <xdr:col>52</xdr:col>
      <xdr:colOff>561975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25498425" y="6448425"/>
        <a:ext cx="77152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39.78.184.162/soil/FertilityReport.asp?Login.LabID=430961" TargetMode="External" /><Relationship Id="rId2" Type="http://schemas.openxmlformats.org/officeDocument/2006/relationships/hyperlink" Target="http://139.78.184.162/soil/FertilityReport.asp?Login.LabID=431008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3"/>
  <sheetViews>
    <sheetView tabSelected="1" workbookViewId="0" topLeftCell="AO61">
      <selection activeCell="AY34" sqref="AP3:AY34"/>
    </sheetView>
  </sheetViews>
  <sheetFormatPr defaultColWidth="9.140625" defaultRowHeight="12.75"/>
  <cols>
    <col min="9" max="9" width="23.421875" style="0" customWidth="1"/>
  </cols>
  <sheetData>
    <row r="1" spans="1:6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43" ht="12.75">
      <c r="A2" s="5">
        <v>11</v>
      </c>
      <c r="B2" s="2">
        <v>5.3</v>
      </c>
      <c r="C2" s="2">
        <v>7</v>
      </c>
      <c r="D2" s="2">
        <v>106</v>
      </c>
      <c r="E2" s="2">
        <v>105</v>
      </c>
      <c r="F2" s="2">
        <v>216</v>
      </c>
      <c r="G2" s="6">
        <v>430961</v>
      </c>
      <c r="AF2" t="s">
        <v>14</v>
      </c>
      <c r="AQ2">
        <v>13</v>
      </c>
    </row>
    <row r="3" spans="1:51" ht="16.5" thickBot="1">
      <c r="A3" s="2">
        <v>1</v>
      </c>
      <c r="B3" s="2">
        <v>6.9</v>
      </c>
      <c r="C3" s="2"/>
      <c r="D3" s="2">
        <v>92</v>
      </c>
      <c r="E3" s="2">
        <v>146</v>
      </c>
      <c r="F3" s="2">
        <v>205</v>
      </c>
      <c r="I3" s="13" t="s">
        <v>15</v>
      </c>
      <c r="J3" s="13" t="s">
        <v>1</v>
      </c>
      <c r="K3" s="13" t="s">
        <v>2</v>
      </c>
      <c r="L3" s="13" t="s">
        <v>29</v>
      </c>
      <c r="M3" s="13" t="s">
        <v>16</v>
      </c>
      <c r="N3" s="13" t="s">
        <v>26</v>
      </c>
      <c r="O3" s="13" t="s">
        <v>17</v>
      </c>
      <c r="P3" s="13" t="s">
        <v>27</v>
      </c>
      <c r="Q3" s="13" t="s">
        <v>18</v>
      </c>
      <c r="R3" s="13" t="s">
        <v>28</v>
      </c>
      <c r="T3" s="15" t="s">
        <v>15</v>
      </c>
      <c r="U3" s="15" t="s">
        <v>1</v>
      </c>
      <c r="V3" s="15" t="s">
        <v>2</v>
      </c>
      <c r="W3" s="15" t="s">
        <v>29</v>
      </c>
      <c r="X3" s="15" t="s">
        <v>16</v>
      </c>
      <c r="Y3" s="15" t="s">
        <v>26</v>
      </c>
      <c r="Z3" s="15" t="s">
        <v>17</v>
      </c>
      <c r="AA3" s="15" t="s">
        <v>27</v>
      </c>
      <c r="AB3" s="15" t="s">
        <v>18</v>
      </c>
      <c r="AC3" s="15" t="s">
        <v>28</v>
      </c>
      <c r="AD3" s="22"/>
      <c r="AE3" s="15" t="s">
        <v>15</v>
      </c>
      <c r="AF3" s="15" t="s">
        <v>1</v>
      </c>
      <c r="AG3" s="15" t="s">
        <v>2</v>
      </c>
      <c r="AH3" s="15" t="s">
        <v>29</v>
      </c>
      <c r="AI3" s="15" t="s">
        <v>16</v>
      </c>
      <c r="AJ3" s="15" t="s">
        <v>26</v>
      </c>
      <c r="AK3" s="15" t="s">
        <v>17</v>
      </c>
      <c r="AL3" s="15" t="s">
        <v>27</v>
      </c>
      <c r="AM3" s="15" t="s">
        <v>18</v>
      </c>
      <c r="AN3" s="15" t="s">
        <v>28</v>
      </c>
      <c r="AP3" s="15" t="s">
        <v>15</v>
      </c>
      <c r="AQ3" s="15" t="s">
        <v>1</v>
      </c>
      <c r="AR3" s="15" t="s">
        <v>2</v>
      </c>
      <c r="AS3" s="15" t="s">
        <v>29</v>
      </c>
      <c r="AT3" s="15" t="s">
        <v>16</v>
      </c>
      <c r="AU3" s="15" t="s">
        <v>26</v>
      </c>
      <c r="AV3" s="15" t="s">
        <v>17</v>
      </c>
      <c r="AW3" s="15" t="s">
        <v>27</v>
      </c>
      <c r="AX3" s="15" t="s">
        <v>18</v>
      </c>
      <c r="AY3" s="15" t="s">
        <v>28</v>
      </c>
    </row>
    <row r="4" spans="1:51" ht="12.75">
      <c r="A4" s="5">
        <v>102</v>
      </c>
      <c r="B4" s="2">
        <v>5.2</v>
      </c>
      <c r="C4" s="2">
        <v>7</v>
      </c>
      <c r="D4" s="2">
        <v>79</v>
      </c>
      <c r="E4" s="2">
        <v>78</v>
      </c>
      <c r="F4" s="2">
        <v>172</v>
      </c>
      <c r="G4" s="6">
        <v>431008</v>
      </c>
      <c r="H4" t="s">
        <v>11</v>
      </c>
      <c r="I4" s="12" t="s">
        <v>19</v>
      </c>
      <c r="J4" s="12">
        <v>5.3</v>
      </c>
      <c r="K4" s="12">
        <v>7</v>
      </c>
      <c r="L4" s="12"/>
      <c r="M4" s="12">
        <v>106</v>
      </c>
      <c r="N4" s="12"/>
      <c r="O4" s="12">
        <v>105</v>
      </c>
      <c r="P4" s="12"/>
      <c r="Q4" s="12">
        <v>216</v>
      </c>
      <c r="R4" s="12"/>
      <c r="S4">
        <v>103</v>
      </c>
      <c r="T4" s="14">
        <v>201</v>
      </c>
      <c r="U4" s="14">
        <v>5.5</v>
      </c>
      <c r="V4" s="14">
        <v>7</v>
      </c>
      <c r="W4" s="14"/>
      <c r="X4" s="14">
        <v>66</v>
      </c>
      <c r="Y4" s="14"/>
      <c r="Z4" s="14">
        <v>78</v>
      </c>
      <c r="AA4" s="14"/>
      <c r="AB4" s="23">
        <v>204</v>
      </c>
      <c r="AC4" s="19"/>
      <c r="AE4" s="35">
        <v>301</v>
      </c>
      <c r="AF4" s="35">
        <v>5.9</v>
      </c>
      <c r="AG4" s="35">
        <v>6.9</v>
      </c>
      <c r="AH4" s="35"/>
      <c r="AI4" s="35">
        <v>77</v>
      </c>
      <c r="AJ4" s="35"/>
      <c r="AK4" s="35">
        <v>92</v>
      </c>
      <c r="AL4" s="35"/>
      <c r="AM4" s="35">
        <v>231</v>
      </c>
      <c r="AN4" s="35"/>
      <c r="AP4" s="11"/>
      <c r="AQ4" s="11"/>
      <c r="AR4" s="11"/>
      <c r="AS4" s="11"/>
      <c r="AT4" s="11"/>
      <c r="AU4" s="11"/>
      <c r="AV4" s="11"/>
      <c r="AW4" s="11"/>
      <c r="AX4" s="11"/>
      <c r="AY4" s="11"/>
    </row>
    <row r="5" spans="1:51" ht="12.75">
      <c r="A5" s="2">
        <v>103</v>
      </c>
      <c r="B5" s="2">
        <v>5.5</v>
      </c>
      <c r="C5" s="2">
        <v>7</v>
      </c>
      <c r="D5" s="2">
        <v>66</v>
      </c>
      <c r="E5" s="2">
        <v>78</v>
      </c>
      <c r="F5" s="2">
        <v>204</v>
      </c>
      <c r="I5" s="9" t="s">
        <v>20</v>
      </c>
      <c r="J5" s="9">
        <v>5.3</v>
      </c>
      <c r="K5" s="9">
        <v>6.9</v>
      </c>
      <c r="L5" s="9"/>
      <c r="M5" s="9">
        <v>103</v>
      </c>
      <c r="N5" s="9"/>
      <c r="O5" s="9">
        <v>101</v>
      </c>
      <c r="P5" s="9"/>
      <c r="Q5" s="9">
        <v>184</v>
      </c>
      <c r="R5" s="9"/>
      <c r="T5" s="1">
        <v>202</v>
      </c>
      <c r="U5" s="1">
        <v>5.6</v>
      </c>
      <c r="V5" s="1">
        <v>7.1</v>
      </c>
      <c r="W5" s="1"/>
      <c r="X5" s="1">
        <v>108</v>
      </c>
      <c r="Y5" s="1"/>
      <c r="Z5" s="1">
        <v>141</v>
      </c>
      <c r="AA5" s="1"/>
      <c r="AB5" s="24">
        <v>204</v>
      </c>
      <c r="AC5" s="11"/>
      <c r="AE5" s="35">
        <v>302</v>
      </c>
      <c r="AF5" s="35">
        <v>6.4</v>
      </c>
      <c r="AG5" s="35"/>
      <c r="AH5" s="35"/>
      <c r="AI5" s="35">
        <v>119</v>
      </c>
      <c r="AJ5" s="35"/>
      <c r="AK5" s="35">
        <v>162</v>
      </c>
      <c r="AL5" s="35"/>
      <c r="AM5" s="35">
        <v>232</v>
      </c>
      <c r="AN5" s="35"/>
      <c r="AP5" s="35">
        <v>402</v>
      </c>
      <c r="AQ5" s="35">
        <v>6.4</v>
      </c>
      <c r="AR5" s="35"/>
      <c r="AS5" s="35"/>
      <c r="AT5" s="35">
        <v>86</v>
      </c>
      <c r="AU5" s="35"/>
      <c r="AV5" s="35">
        <v>151</v>
      </c>
      <c r="AW5" s="35"/>
      <c r="AX5" s="35">
        <v>185</v>
      </c>
      <c r="AY5" s="11"/>
    </row>
    <row r="6" spans="1:51" ht="12.75">
      <c r="A6" s="1">
        <v>202</v>
      </c>
      <c r="B6" s="1">
        <v>5.6</v>
      </c>
      <c r="C6" s="1">
        <v>7.1</v>
      </c>
      <c r="D6" s="1">
        <v>108</v>
      </c>
      <c r="E6" s="1">
        <v>141</v>
      </c>
      <c r="F6" s="1">
        <v>204</v>
      </c>
      <c r="I6" s="10" t="s">
        <v>21</v>
      </c>
      <c r="J6" s="10"/>
      <c r="K6" s="10"/>
      <c r="L6" s="10"/>
      <c r="M6" s="10"/>
      <c r="N6" s="10"/>
      <c r="O6" s="10"/>
      <c r="P6" s="10"/>
      <c r="Q6" s="10"/>
      <c r="R6" s="10"/>
      <c r="T6" s="1">
        <v>203</v>
      </c>
      <c r="U6" s="1">
        <v>5.8</v>
      </c>
      <c r="V6" s="1">
        <v>7.2</v>
      </c>
      <c r="W6" s="1"/>
      <c r="X6" s="1">
        <v>111</v>
      </c>
      <c r="Y6" s="1"/>
      <c r="Z6" s="1">
        <v>188</v>
      </c>
      <c r="AA6" s="1"/>
      <c r="AB6" s="24">
        <v>155</v>
      </c>
      <c r="AC6" s="11"/>
      <c r="AE6" s="35">
        <v>303</v>
      </c>
      <c r="AF6" s="35">
        <v>5.6</v>
      </c>
      <c r="AG6" s="35">
        <v>7.2</v>
      </c>
      <c r="AH6" s="35"/>
      <c r="AI6" s="35">
        <v>37</v>
      </c>
      <c r="AJ6" s="35"/>
      <c r="AK6" s="35">
        <v>90</v>
      </c>
      <c r="AL6" s="35"/>
      <c r="AM6" s="35">
        <v>102</v>
      </c>
      <c r="AN6" s="35"/>
      <c r="AP6" s="36">
        <v>403</v>
      </c>
      <c r="AQ6" s="36">
        <v>5.5</v>
      </c>
      <c r="AR6" s="36">
        <v>7.2</v>
      </c>
      <c r="AS6" s="36"/>
      <c r="AT6" s="36">
        <v>34</v>
      </c>
      <c r="AU6" s="36"/>
      <c r="AV6" s="36">
        <v>74</v>
      </c>
      <c r="AW6" s="36"/>
      <c r="AX6" s="37">
        <v>90</v>
      </c>
      <c r="AY6" s="19"/>
    </row>
    <row r="7" spans="1:51" ht="12.75">
      <c r="A7" s="1">
        <v>203</v>
      </c>
      <c r="B7" s="1">
        <v>5.8</v>
      </c>
      <c r="C7" s="1">
        <v>7.2</v>
      </c>
      <c r="D7" s="1">
        <v>111</v>
      </c>
      <c r="E7" s="1">
        <v>188</v>
      </c>
      <c r="F7" s="1">
        <v>155</v>
      </c>
      <c r="H7" t="s">
        <v>12</v>
      </c>
      <c r="I7" s="9" t="s">
        <v>22</v>
      </c>
      <c r="J7" s="9">
        <v>5.2</v>
      </c>
      <c r="K7" s="9">
        <v>7</v>
      </c>
      <c r="L7" s="9"/>
      <c r="M7" s="9">
        <v>79</v>
      </c>
      <c r="N7" s="9"/>
      <c r="O7" s="9">
        <v>78</v>
      </c>
      <c r="P7" s="9"/>
      <c r="Q7" s="9">
        <v>172</v>
      </c>
      <c r="R7" s="9"/>
      <c r="T7" s="1">
        <v>204</v>
      </c>
      <c r="U7" s="1">
        <v>5.3</v>
      </c>
      <c r="V7" s="1">
        <v>7</v>
      </c>
      <c r="W7" s="1"/>
      <c r="X7" s="1">
        <v>52</v>
      </c>
      <c r="Y7" s="1"/>
      <c r="Z7" s="1">
        <v>110</v>
      </c>
      <c r="AA7" s="1"/>
      <c r="AB7" s="24">
        <v>123</v>
      </c>
      <c r="AC7" s="11"/>
      <c r="AE7" s="35">
        <v>304</v>
      </c>
      <c r="AF7" s="35">
        <v>5.9</v>
      </c>
      <c r="AG7" s="35">
        <v>7.1</v>
      </c>
      <c r="AH7" s="35"/>
      <c r="AI7" s="35">
        <v>78</v>
      </c>
      <c r="AJ7" s="35"/>
      <c r="AK7" s="35">
        <v>114</v>
      </c>
      <c r="AL7" s="35"/>
      <c r="AM7" s="35">
        <v>245</v>
      </c>
      <c r="AN7" s="35"/>
      <c r="AP7" s="1">
        <v>404</v>
      </c>
      <c r="AQ7" s="1">
        <v>5.6</v>
      </c>
      <c r="AR7" s="1">
        <v>7</v>
      </c>
      <c r="AS7" s="1"/>
      <c r="AT7" s="1">
        <v>74</v>
      </c>
      <c r="AU7" s="1"/>
      <c r="AV7" s="1">
        <v>141</v>
      </c>
      <c r="AW7" s="1"/>
      <c r="AX7" s="24">
        <v>223</v>
      </c>
      <c r="AY7" s="11"/>
    </row>
    <row r="8" spans="1:51" ht="12.75">
      <c r="A8" s="1">
        <v>204</v>
      </c>
      <c r="B8" s="1">
        <v>5.3</v>
      </c>
      <c r="C8" s="1">
        <v>7</v>
      </c>
      <c r="D8" s="1">
        <v>52</v>
      </c>
      <c r="E8" s="1">
        <v>110</v>
      </c>
      <c r="F8" s="1">
        <v>123</v>
      </c>
      <c r="I8" s="9" t="s">
        <v>23</v>
      </c>
      <c r="J8" s="9">
        <v>5.2</v>
      </c>
      <c r="K8" s="9">
        <v>6.8</v>
      </c>
      <c r="L8" s="9"/>
      <c r="M8" s="9">
        <v>76</v>
      </c>
      <c r="N8" s="9"/>
      <c r="O8" s="9">
        <v>73</v>
      </c>
      <c r="P8" s="9"/>
      <c r="Q8" s="9">
        <v>159</v>
      </c>
      <c r="R8" s="9"/>
      <c r="T8" s="1">
        <v>205</v>
      </c>
      <c r="U8" s="1">
        <v>6.2</v>
      </c>
      <c r="V8" s="1"/>
      <c r="W8" s="1"/>
      <c r="X8" s="1">
        <v>74</v>
      </c>
      <c r="Y8" s="1"/>
      <c r="Z8" s="1">
        <v>87</v>
      </c>
      <c r="AA8" s="1"/>
      <c r="AB8" s="24">
        <v>214</v>
      </c>
      <c r="AC8" s="11"/>
      <c r="AE8" s="35">
        <v>305</v>
      </c>
      <c r="AF8" s="35">
        <v>5.9</v>
      </c>
      <c r="AG8" s="35">
        <v>7.1</v>
      </c>
      <c r="AH8" s="35"/>
      <c r="AI8" s="35">
        <v>78</v>
      </c>
      <c r="AJ8" s="35"/>
      <c r="AK8" s="35">
        <v>113</v>
      </c>
      <c r="AL8" s="35"/>
      <c r="AM8" s="35">
        <v>223</v>
      </c>
      <c r="AN8" s="35"/>
      <c r="AP8" s="1">
        <v>405</v>
      </c>
      <c r="AQ8" s="1">
        <v>5.6</v>
      </c>
      <c r="AR8" s="1">
        <v>6.9</v>
      </c>
      <c r="AS8" s="1"/>
      <c r="AT8" s="1">
        <v>90</v>
      </c>
      <c r="AU8" s="1"/>
      <c r="AV8" s="1">
        <v>151</v>
      </c>
      <c r="AW8" s="1"/>
      <c r="AX8" s="24">
        <v>253</v>
      </c>
      <c r="AY8" s="11"/>
    </row>
    <row r="9" spans="1:51" ht="12.75">
      <c r="A9" s="1">
        <v>205</v>
      </c>
      <c r="B9" s="1">
        <v>6.2</v>
      </c>
      <c r="C9" s="1"/>
      <c r="D9" s="1">
        <v>74</v>
      </c>
      <c r="E9" s="1">
        <v>87</v>
      </c>
      <c r="F9" s="1">
        <v>214</v>
      </c>
      <c r="I9" s="9" t="s">
        <v>24</v>
      </c>
      <c r="J9" s="11"/>
      <c r="K9" s="11"/>
      <c r="L9" s="11"/>
      <c r="M9" s="11"/>
      <c r="N9" s="11"/>
      <c r="O9" s="11"/>
      <c r="P9" s="11"/>
      <c r="Q9" s="11"/>
      <c r="R9" s="11"/>
      <c r="T9" s="1">
        <v>206</v>
      </c>
      <c r="U9" s="1">
        <v>5.8</v>
      </c>
      <c r="V9" s="1">
        <v>7.1</v>
      </c>
      <c r="W9" s="1"/>
      <c r="X9" s="1">
        <v>100</v>
      </c>
      <c r="Y9" s="1"/>
      <c r="Z9" s="1">
        <v>105</v>
      </c>
      <c r="AA9" s="1"/>
      <c r="AB9" s="24">
        <v>182</v>
      </c>
      <c r="AC9" s="11"/>
      <c r="AE9" s="35">
        <v>306</v>
      </c>
      <c r="AF9" s="35">
        <v>5.4</v>
      </c>
      <c r="AG9" s="35">
        <v>7</v>
      </c>
      <c r="AH9" s="35"/>
      <c r="AI9" s="35">
        <v>96</v>
      </c>
      <c r="AJ9" s="35"/>
      <c r="AK9" s="35">
        <v>145</v>
      </c>
      <c r="AL9" s="35"/>
      <c r="AM9" s="35">
        <v>197</v>
      </c>
      <c r="AN9" s="35"/>
      <c r="AP9" s="1">
        <v>406</v>
      </c>
      <c r="AQ9" s="1">
        <v>5.4</v>
      </c>
      <c r="AR9" s="1">
        <v>7</v>
      </c>
      <c r="AS9" s="1"/>
      <c r="AT9" s="1">
        <v>88</v>
      </c>
      <c r="AU9" s="1"/>
      <c r="AV9" s="1">
        <v>111</v>
      </c>
      <c r="AW9" s="1"/>
      <c r="AX9" s="24">
        <v>215</v>
      </c>
      <c r="AY9" s="11"/>
    </row>
    <row r="10" spans="1:51" ht="13.5" customHeight="1">
      <c r="A10" s="1">
        <v>206</v>
      </c>
      <c r="B10" s="1">
        <v>5.8</v>
      </c>
      <c r="C10" s="1">
        <v>7.1</v>
      </c>
      <c r="D10" s="1">
        <v>100</v>
      </c>
      <c r="E10" s="1">
        <v>105</v>
      </c>
      <c r="F10" s="1">
        <v>182</v>
      </c>
      <c r="I10" s="9" t="s">
        <v>25</v>
      </c>
      <c r="J10" s="11"/>
      <c r="K10" s="11"/>
      <c r="L10" s="11"/>
      <c r="M10" s="11"/>
      <c r="N10" s="11"/>
      <c r="O10" s="11"/>
      <c r="P10" s="11"/>
      <c r="Q10" s="11"/>
      <c r="R10" s="11"/>
      <c r="T10" s="1">
        <v>207</v>
      </c>
      <c r="U10" s="1">
        <v>5.6</v>
      </c>
      <c r="V10" s="1">
        <v>7</v>
      </c>
      <c r="W10" s="1"/>
      <c r="X10" s="1">
        <v>82</v>
      </c>
      <c r="Y10" s="1"/>
      <c r="Z10" s="1">
        <v>97</v>
      </c>
      <c r="AA10" s="1"/>
      <c r="AB10" s="24">
        <v>162</v>
      </c>
      <c r="AC10" s="11"/>
      <c r="AE10" s="35">
        <v>307</v>
      </c>
      <c r="AF10" s="35">
        <v>5.6</v>
      </c>
      <c r="AG10" s="35">
        <v>7.1</v>
      </c>
      <c r="AH10" s="35"/>
      <c r="AI10" s="35">
        <v>102</v>
      </c>
      <c r="AJ10" s="35"/>
      <c r="AK10" s="35">
        <v>160</v>
      </c>
      <c r="AL10" s="35"/>
      <c r="AM10" s="35">
        <v>216</v>
      </c>
      <c r="AN10" s="35"/>
      <c r="AP10" s="1">
        <v>407</v>
      </c>
      <c r="AQ10" s="1">
        <v>5.3</v>
      </c>
      <c r="AR10" s="1">
        <v>7</v>
      </c>
      <c r="AS10" s="1"/>
      <c r="AT10" s="1">
        <v>114</v>
      </c>
      <c r="AU10" s="1"/>
      <c r="AV10" s="1">
        <v>115</v>
      </c>
      <c r="AW10" s="1"/>
      <c r="AX10" s="24">
        <v>214</v>
      </c>
      <c r="AY10" s="11"/>
    </row>
    <row r="11" spans="1:51" ht="12.75">
      <c r="A11" s="1">
        <v>207</v>
      </c>
      <c r="B11" s="1">
        <v>5.6</v>
      </c>
      <c r="C11" s="1">
        <v>7</v>
      </c>
      <c r="D11" s="1">
        <v>82</v>
      </c>
      <c r="E11" s="1">
        <v>97</v>
      </c>
      <c r="F11" s="1">
        <v>162</v>
      </c>
      <c r="T11" s="1">
        <v>208</v>
      </c>
      <c r="U11" s="1">
        <v>5.5</v>
      </c>
      <c r="V11" s="1">
        <v>7.1</v>
      </c>
      <c r="W11" s="1"/>
      <c r="X11" s="1">
        <v>94</v>
      </c>
      <c r="Y11" s="1"/>
      <c r="Z11" s="1">
        <v>105</v>
      </c>
      <c r="AA11" s="1"/>
      <c r="AB11" s="24">
        <v>166</v>
      </c>
      <c r="AC11" s="11"/>
      <c r="AE11" s="35">
        <v>308</v>
      </c>
      <c r="AF11" s="35">
        <v>5.5</v>
      </c>
      <c r="AG11" s="35">
        <v>7</v>
      </c>
      <c r="AH11" s="35"/>
      <c r="AI11" s="35">
        <v>118</v>
      </c>
      <c r="AJ11" s="35"/>
      <c r="AK11" s="35">
        <v>155</v>
      </c>
      <c r="AL11" s="35"/>
      <c r="AM11" s="35">
        <v>233</v>
      </c>
      <c r="AN11" s="35"/>
      <c r="AP11" s="1">
        <v>408</v>
      </c>
      <c r="AQ11" s="1">
        <v>5.5</v>
      </c>
      <c r="AR11" s="1">
        <v>7</v>
      </c>
      <c r="AS11" s="1"/>
      <c r="AT11" s="1">
        <v>104</v>
      </c>
      <c r="AU11" s="1"/>
      <c r="AV11" s="1">
        <v>132</v>
      </c>
      <c r="AW11" s="1"/>
      <c r="AX11" s="24">
        <v>221</v>
      </c>
      <c r="AY11" s="11"/>
    </row>
    <row r="12" spans="1:51" ht="12.75">
      <c r="A12" s="1">
        <v>208</v>
      </c>
      <c r="B12" s="1">
        <v>5.5</v>
      </c>
      <c r="C12" s="1">
        <v>7.1</v>
      </c>
      <c r="D12" s="1">
        <v>94</v>
      </c>
      <c r="E12" s="1">
        <v>105</v>
      </c>
      <c r="F12" s="1">
        <v>166</v>
      </c>
      <c r="T12" s="1">
        <v>209</v>
      </c>
      <c r="U12" s="1">
        <v>5.3</v>
      </c>
      <c r="V12" s="1">
        <v>7</v>
      </c>
      <c r="W12" s="1"/>
      <c r="X12" s="1">
        <v>84</v>
      </c>
      <c r="Y12" s="1"/>
      <c r="Z12" s="1">
        <v>82</v>
      </c>
      <c r="AA12" s="1"/>
      <c r="AB12" s="24">
        <v>168</v>
      </c>
      <c r="AC12" s="11"/>
      <c r="AE12" s="35">
        <v>309</v>
      </c>
      <c r="AF12" s="35">
        <v>5.7</v>
      </c>
      <c r="AG12" s="35">
        <v>7</v>
      </c>
      <c r="AH12" s="35"/>
      <c r="AI12" s="35">
        <v>98</v>
      </c>
      <c r="AJ12" s="35"/>
      <c r="AK12" s="35">
        <v>139</v>
      </c>
      <c r="AL12" s="35"/>
      <c r="AM12" s="35">
        <v>269</v>
      </c>
      <c r="AN12" s="35"/>
      <c r="AP12" s="1">
        <v>409</v>
      </c>
      <c r="AQ12" s="1">
        <v>5.5</v>
      </c>
      <c r="AR12" s="1">
        <v>6.9</v>
      </c>
      <c r="AS12" s="1"/>
      <c r="AT12" s="1">
        <v>84</v>
      </c>
      <c r="AU12" s="1"/>
      <c r="AV12" s="1">
        <v>151</v>
      </c>
      <c r="AW12" s="1"/>
      <c r="AX12" s="24">
        <v>238</v>
      </c>
      <c r="AY12" s="11"/>
    </row>
    <row r="13" spans="1:51" ht="12.75">
      <c r="A13" s="1">
        <v>209</v>
      </c>
      <c r="B13" s="1">
        <v>5.3</v>
      </c>
      <c r="C13" s="1">
        <v>7</v>
      </c>
      <c r="D13" s="1">
        <v>84</v>
      </c>
      <c r="E13" s="1">
        <v>82</v>
      </c>
      <c r="F13" s="1">
        <v>168</v>
      </c>
      <c r="S13">
        <v>1</v>
      </c>
      <c r="T13" s="1">
        <v>210</v>
      </c>
      <c r="U13" s="7">
        <v>6.9</v>
      </c>
      <c r="V13" s="7"/>
      <c r="W13" s="7"/>
      <c r="X13" s="7">
        <v>92</v>
      </c>
      <c r="Y13" s="7"/>
      <c r="Z13" s="7">
        <v>146</v>
      </c>
      <c r="AA13" s="7"/>
      <c r="AB13" s="25">
        <v>205</v>
      </c>
      <c r="AC13" s="11"/>
      <c r="AE13" s="35">
        <v>310</v>
      </c>
      <c r="AF13" s="35">
        <v>5.6</v>
      </c>
      <c r="AG13" s="35">
        <v>7.1</v>
      </c>
      <c r="AH13" s="35"/>
      <c r="AI13" s="35">
        <v>88</v>
      </c>
      <c r="AJ13" s="35"/>
      <c r="AK13" s="35">
        <v>136</v>
      </c>
      <c r="AL13" s="35"/>
      <c r="AM13" s="35">
        <v>206</v>
      </c>
      <c r="AN13" s="35"/>
      <c r="AP13" s="1">
        <v>410</v>
      </c>
      <c r="AQ13" s="1">
        <v>5.9</v>
      </c>
      <c r="AR13" s="1">
        <v>7</v>
      </c>
      <c r="AS13" s="1"/>
      <c r="AT13" s="1">
        <v>52</v>
      </c>
      <c r="AU13" s="1"/>
      <c r="AV13" s="1">
        <v>122</v>
      </c>
      <c r="AW13" s="1"/>
      <c r="AX13" s="24">
        <v>239</v>
      </c>
      <c r="AY13" s="11"/>
    </row>
    <row r="14" spans="1:51" ht="12.75">
      <c r="A14" s="1">
        <v>211</v>
      </c>
      <c r="B14" s="1">
        <v>4.6</v>
      </c>
      <c r="C14" s="1">
        <v>6.8</v>
      </c>
      <c r="D14" s="1">
        <v>98</v>
      </c>
      <c r="E14" s="1">
        <v>52</v>
      </c>
      <c r="F14" s="1">
        <v>154</v>
      </c>
      <c r="T14" s="1">
        <v>211</v>
      </c>
      <c r="U14" s="1">
        <v>4.6</v>
      </c>
      <c r="V14" s="1">
        <v>6.8</v>
      </c>
      <c r="W14" s="1"/>
      <c r="X14" s="1">
        <v>98</v>
      </c>
      <c r="Y14" s="1"/>
      <c r="Z14" s="1">
        <v>52</v>
      </c>
      <c r="AA14" s="1"/>
      <c r="AB14" s="24">
        <v>154</v>
      </c>
      <c r="AC14" s="11"/>
      <c r="AE14" s="35">
        <v>311</v>
      </c>
      <c r="AF14" s="35">
        <v>5</v>
      </c>
      <c r="AG14" s="35">
        <v>6.9</v>
      </c>
      <c r="AH14" s="35"/>
      <c r="AI14" s="35">
        <v>112</v>
      </c>
      <c r="AJ14" s="35"/>
      <c r="AK14" s="35">
        <v>134</v>
      </c>
      <c r="AL14" s="35"/>
      <c r="AM14" s="35">
        <v>174</v>
      </c>
      <c r="AN14" s="35"/>
      <c r="AP14" s="1">
        <v>411</v>
      </c>
      <c r="AQ14" s="1">
        <v>5.4</v>
      </c>
      <c r="AR14" s="1">
        <v>7</v>
      </c>
      <c r="AS14" s="1"/>
      <c r="AT14" s="1">
        <v>88</v>
      </c>
      <c r="AU14" s="1"/>
      <c r="AV14" s="1">
        <v>119</v>
      </c>
      <c r="AW14" s="1"/>
      <c r="AX14" s="24">
        <v>225</v>
      </c>
      <c r="AY14" s="11"/>
    </row>
    <row r="15" spans="1:51" ht="12.75">
      <c r="A15" s="1">
        <v>212</v>
      </c>
      <c r="B15" s="1">
        <v>5</v>
      </c>
      <c r="C15" s="1">
        <v>6.8</v>
      </c>
      <c r="D15" s="1">
        <v>56</v>
      </c>
      <c r="E15" s="1">
        <v>50</v>
      </c>
      <c r="F15" s="1">
        <v>176</v>
      </c>
      <c r="I15" s="4"/>
      <c r="J15" s="4"/>
      <c r="T15" s="1">
        <v>212</v>
      </c>
      <c r="U15" s="1">
        <v>5</v>
      </c>
      <c r="V15" s="1">
        <v>6.8</v>
      </c>
      <c r="W15" s="1"/>
      <c r="X15" s="1">
        <v>56</v>
      </c>
      <c r="Y15" s="1"/>
      <c r="Z15" s="1">
        <v>50</v>
      </c>
      <c r="AA15" s="1"/>
      <c r="AB15" s="24">
        <v>176</v>
      </c>
      <c r="AC15" s="11"/>
      <c r="AE15" s="35">
        <v>312</v>
      </c>
      <c r="AF15" s="35">
        <v>5.6</v>
      </c>
      <c r="AG15" s="35">
        <v>7.1</v>
      </c>
      <c r="AH15" s="35"/>
      <c r="AI15" s="35">
        <v>58</v>
      </c>
      <c r="AJ15" s="35"/>
      <c r="AK15" s="35">
        <v>85</v>
      </c>
      <c r="AL15" s="35"/>
      <c r="AM15" s="35">
        <v>179</v>
      </c>
      <c r="AN15" s="35"/>
      <c r="AP15" s="1">
        <v>412</v>
      </c>
      <c r="AQ15" s="1">
        <v>5.4</v>
      </c>
      <c r="AR15" s="1">
        <v>7</v>
      </c>
      <c r="AS15" s="1"/>
      <c r="AT15" s="1">
        <v>86</v>
      </c>
      <c r="AU15" s="1"/>
      <c r="AV15" s="1">
        <v>95</v>
      </c>
      <c r="AW15" s="1"/>
      <c r="AX15" s="24">
        <v>210</v>
      </c>
      <c r="AY15" s="11"/>
    </row>
    <row r="16" spans="1:51" ht="12.75">
      <c r="A16" s="1">
        <v>213</v>
      </c>
      <c r="B16" s="1">
        <v>5</v>
      </c>
      <c r="C16" s="1">
        <v>6.9</v>
      </c>
      <c r="D16" s="1">
        <v>60</v>
      </c>
      <c r="E16" s="1">
        <v>47</v>
      </c>
      <c r="F16" s="1">
        <v>160</v>
      </c>
      <c r="I16" s="4"/>
      <c r="J16" s="4"/>
      <c r="T16" s="1">
        <v>213</v>
      </c>
      <c r="U16" s="1">
        <v>5</v>
      </c>
      <c r="V16" s="1">
        <v>6.9</v>
      </c>
      <c r="W16" s="1"/>
      <c r="X16" s="1">
        <v>60</v>
      </c>
      <c r="Y16" s="1"/>
      <c r="Z16" s="1">
        <v>47</v>
      </c>
      <c r="AA16" s="1"/>
      <c r="AB16" s="24">
        <v>160</v>
      </c>
      <c r="AC16" s="11"/>
      <c r="AE16" s="35">
        <v>313</v>
      </c>
      <c r="AF16" s="35">
        <v>5.5</v>
      </c>
      <c r="AG16" s="35">
        <v>7</v>
      </c>
      <c r="AH16" s="35"/>
      <c r="AI16" s="35">
        <v>86</v>
      </c>
      <c r="AJ16" s="35"/>
      <c r="AK16" s="35">
        <v>115</v>
      </c>
      <c r="AL16" s="35"/>
      <c r="AM16" s="35">
        <v>223</v>
      </c>
      <c r="AN16" s="35"/>
      <c r="AP16" s="1">
        <v>413</v>
      </c>
      <c r="AQ16" s="1">
        <v>5.5</v>
      </c>
      <c r="AR16" s="1">
        <v>7</v>
      </c>
      <c r="AS16" s="1"/>
      <c r="AT16" s="1">
        <v>91</v>
      </c>
      <c r="AU16" s="1"/>
      <c r="AV16" s="1">
        <v>135</v>
      </c>
      <c r="AW16" s="1"/>
      <c r="AX16" s="24">
        <v>217</v>
      </c>
      <c r="AY16" s="11"/>
    </row>
    <row r="17" spans="1:51" ht="12.75">
      <c r="A17" s="1">
        <v>214</v>
      </c>
      <c r="B17" s="1">
        <v>5.4</v>
      </c>
      <c r="C17" s="1">
        <v>7</v>
      </c>
      <c r="D17" s="1">
        <v>120</v>
      </c>
      <c r="E17" s="1">
        <v>141</v>
      </c>
      <c r="F17" s="1">
        <v>228</v>
      </c>
      <c r="I17" s="4"/>
      <c r="J17" s="4"/>
      <c r="T17" s="1">
        <v>214</v>
      </c>
      <c r="U17" s="1">
        <v>5.4</v>
      </c>
      <c r="V17" s="1">
        <v>7</v>
      </c>
      <c r="W17" s="1"/>
      <c r="X17" s="1">
        <v>120</v>
      </c>
      <c r="Y17" s="1"/>
      <c r="Z17" s="1">
        <v>141</v>
      </c>
      <c r="AA17" s="1"/>
      <c r="AB17" s="24">
        <v>228</v>
      </c>
      <c r="AC17" s="11"/>
      <c r="AE17" s="35">
        <v>314</v>
      </c>
      <c r="AF17" s="35">
        <v>5.8</v>
      </c>
      <c r="AG17" s="35">
        <v>7.1</v>
      </c>
      <c r="AH17" s="35"/>
      <c r="AI17" s="35">
        <v>49</v>
      </c>
      <c r="AJ17" s="35"/>
      <c r="AK17" s="35">
        <v>109</v>
      </c>
      <c r="AL17" s="35"/>
      <c r="AM17" s="35">
        <v>251</v>
      </c>
      <c r="AN17" s="35"/>
      <c r="AP17" s="1">
        <v>414</v>
      </c>
      <c r="AQ17" s="1">
        <v>5.3</v>
      </c>
      <c r="AR17" s="1">
        <v>6.9</v>
      </c>
      <c r="AS17" s="1"/>
      <c r="AT17" s="1">
        <v>84</v>
      </c>
      <c r="AU17" s="1"/>
      <c r="AV17" s="1">
        <v>159</v>
      </c>
      <c r="AW17" s="1"/>
      <c r="AX17" s="24">
        <v>208</v>
      </c>
      <c r="AY17" s="11"/>
    </row>
    <row r="18" spans="1:51" ht="12.75">
      <c r="A18" s="1">
        <v>215</v>
      </c>
      <c r="B18" s="1">
        <v>5.7</v>
      </c>
      <c r="C18" s="1">
        <v>7.1</v>
      </c>
      <c r="D18" s="1">
        <v>118</v>
      </c>
      <c r="E18" s="1">
        <v>155</v>
      </c>
      <c r="F18" s="1">
        <v>219</v>
      </c>
      <c r="I18" s="4"/>
      <c r="T18" s="1">
        <v>215</v>
      </c>
      <c r="U18" s="1">
        <v>5.7</v>
      </c>
      <c r="V18" s="1">
        <v>7.1</v>
      </c>
      <c r="W18" s="1"/>
      <c r="X18" s="1">
        <v>118</v>
      </c>
      <c r="Y18" s="1"/>
      <c r="Z18" s="1">
        <v>155</v>
      </c>
      <c r="AA18" s="1"/>
      <c r="AB18" s="24">
        <v>219</v>
      </c>
      <c r="AC18" s="11"/>
      <c r="AE18" s="35">
        <v>315</v>
      </c>
      <c r="AF18" s="35">
        <v>5.5</v>
      </c>
      <c r="AG18" s="35">
        <v>7</v>
      </c>
      <c r="AH18" s="35"/>
      <c r="AI18" s="35">
        <v>100</v>
      </c>
      <c r="AJ18" s="35"/>
      <c r="AK18" s="35">
        <v>107</v>
      </c>
      <c r="AL18" s="35"/>
      <c r="AM18" s="35">
        <v>250</v>
      </c>
      <c r="AN18" s="35"/>
      <c r="AP18" s="1">
        <v>415</v>
      </c>
      <c r="AQ18" s="1">
        <v>5.5</v>
      </c>
      <c r="AR18" s="1">
        <v>6.9</v>
      </c>
      <c r="AS18" s="1"/>
      <c r="AT18" s="1">
        <v>96</v>
      </c>
      <c r="AU18" s="1"/>
      <c r="AV18" s="1">
        <v>167</v>
      </c>
      <c r="AW18" s="1"/>
      <c r="AX18" s="24">
        <v>236</v>
      </c>
      <c r="AY18" s="11"/>
    </row>
    <row r="19" spans="1:51" ht="12.75">
      <c r="A19" s="1">
        <v>216</v>
      </c>
      <c r="B19" s="1">
        <v>5.7</v>
      </c>
      <c r="C19" s="1">
        <v>7.1</v>
      </c>
      <c r="D19" s="1">
        <v>97</v>
      </c>
      <c r="E19" s="1">
        <v>138</v>
      </c>
      <c r="F19" s="1">
        <v>215</v>
      </c>
      <c r="T19" s="1">
        <v>216</v>
      </c>
      <c r="U19" s="1">
        <v>5.7</v>
      </c>
      <c r="V19" s="1">
        <v>7.1</v>
      </c>
      <c r="W19" s="1"/>
      <c r="X19" s="1">
        <v>97</v>
      </c>
      <c r="Y19" s="1"/>
      <c r="Z19" s="1">
        <v>138</v>
      </c>
      <c r="AA19" s="1"/>
      <c r="AB19" s="24">
        <v>215</v>
      </c>
      <c r="AC19" s="11"/>
      <c r="AE19" s="35">
        <v>316</v>
      </c>
      <c r="AF19" s="35">
        <v>5.1</v>
      </c>
      <c r="AG19" s="35">
        <v>7</v>
      </c>
      <c r="AH19" s="35"/>
      <c r="AI19" s="35">
        <v>83</v>
      </c>
      <c r="AJ19" s="35"/>
      <c r="AK19" s="35">
        <v>133</v>
      </c>
      <c r="AL19" s="35"/>
      <c r="AM19" s="35">
        <v>185</v>
      </c>
      <c r="AN19" s="35"/>
      <c r="AP19" s="1">
        <v>416</v>
      </c>
      <c r="AQ19" s="1">
        <v>5.5</v>
      </c>
      <c r="AR19" s="1">
        <v>7</v>
      </c>
      <c r="AS19" s="1"/>
      <c r="AT19" s="1">
        <v>81</v>
      </c>
      <c r="AU19" s="1"/>
      <c r="AV19" s="1">
        <v>110</v>
      </c>
      <c r="AW19" s="1"/>
      <c r="AX19" s="24">
        <v>211</v>
      </c>
      <c r="AY19" s="11"/>
    </row>
    <row r="20" spans="1:51" ht="12.75">
      <c r="A20" s="1">
        <v>217</v>
      </c>
      <c r="B20" s="1">
        <v>4.9</v>
      </c>
      <c r="C20" s="1">
        <v>6.9</v>
      </c>
      <c r="D20" s="1">
        <v>114</v>
      </c>
      <c r="E20" s="1">
        <v>103</v>
      </c>
      <c r="F20" s="1">
        <v>178</v>
      </c>
      <c r="T20" s="1">
        <v>217</v>
      </c>
      <c r="U20" s="1">
        <v>4.9</v>
      </c>
      <c r="V20" s="1">
        <v>6.9</v>
      </c>
      <c r="W20" s="1"/>
      <c r="X20" s="1">
        <v>114</v>
      </c>
      <c r="Y20" s="1"/>
      <c r="Z20" s="1">
        <v>103</v>
      </c>
      <c r="AA20" s="1"/>
      <c r="AB20" s="24">
        <v>178</v>
      </c>
      <c r="AC20" s="11"/>
      <c r="AE20" s="35">
        <v>317</v>
      </c>
      <c r="AF20" s="35">
        <v>5.1</v>
      </c>
      <c r="AG20" s="35">
        <v>7</v>
      </c>
      <c r="AH20" s="35"/>
      <c r="AI20" s="35">
        <v>100</v>
      </c>
      <c r="AJ20" s="35"/>
      <c r="AK20" s="35">
        <v>123</v>
      </c>
      <c r="AL20" s="35"/>
      <c r="AM20" s="35">
        <v>169</v>
      </c>
      <c r="AN20" s="35"/>
      <c r="AP20" s="1">
        <v>417</v>
      </c>
      <c r="AQ20" s="1">
        <v>5.4</v>
      </c>
      <c r="AR20" s="1">
        <v>7</v>
      </c>
      <c r="AS20" s="1"/>
      <c r="AT20" s="1">
        <v>78</v>
      </c>
      <c r="AU20" s="1"/>
      <c r="AV20" s="1">
        <v>84</v>
      </c>
      <c r="AW20" s="1"/>
      <c r="AX20" s="24">
        <v>212</v>
      </c>
      <c r="AY20" s="11"/>
    </row>
    <row r="21" spans="1:51" ht="12.75">
      <c r="A21" s="1">
        <v>218</v>
      </c>
      <c r="B21" s="1">
        <v>5</v>
      </c>
      <c r="C21" s="1">
        <v>7</v>
      </c>
      <c r="D21" s="1">
        <v>87</v>
      </c>
      <c r="E21" s="1">
        <v>91</v>
      </c>
      <c r="F21" s="1">
        <v>175</v>
      </c>
      <c r="T21" s="1">
        <v>218</v>
      </c>
      <c r="U21" s="1">
        <v>5</v>
      </c>
      <c r="V21" s="1">
        <v>7</v>
      </c>
      <c r="W21" s="1"/>
      <c r="X21" s="1">
        <v>87</v>
      </c>
      <c r="Y21" s="1"/>
      <c r="Z21" s="1">
        <v>91</v>
      </c>
      <c r="AA21" s="1"/>
      <c r="AB21" s="24">
        <v>175</v>
      </c>
      <c r="AC21" s="11"/>
      <c r="AE21" s="35">
        <v>318</v>
      </c>
      <c r="AF21" s="35">
        <v>5.4</v>
      </c>
      <c r="AG21" s="35">
        <v>7</v>
      </c>
      <c r="AH21" s="35"/>
      <c r="AI21" s="35">
        <v>76</v>
      </c>
      <c r="AJ21" s="35"/>
      <c r="AK21" s="35">
        <v>110</v>
      </c>
      <c r="AL21" s="35"/>
      <c r="AM21" s="35">
        <v>208</v>
      </c>
      <c r="AN21" s="35"/>
      <c r="AP21" s="1">
        <v>418</v>
      </c>
      <c r="AQ21" s="1">
        <v>5.5</v>
      </c>
      <c r="AR21" s="1">
        <v>7</v>
      </c>
      <c r="AS21" s="1"/>
      <c r="AT21" s="1">
        <v>104</v>
      </c>
      <c r="AU21" s="1"/>
      <c r="AV21" s="1">
        <v>124</v>
      </c>
      <c r="AW21" s="1"/>
      <c r="AX21" s="24">
        <v>224</v>
      </c>
      <c r="AY21" s="11"/>
    </row>
    <row r="22" spans="1:51" ht="12.75">
      <c r="A22" s="1">
        <v>219</v>
      </c>
      <c r="B22" s="1">
        <v>5</v>
      </c>
      <c r="C22" s="1">
        <v>6.9</v>
      </c>
      <c r="D22" s="1">
        <v>80</v>
      </c>
      <c r="E22" s="1">
        <v>72</v>
      </c>
      <c r="F22" s="1">
        <v>183</v>
      </c>
      <c r="T22" s="1">
        <v>219</v>
      </c>
      <c r="U22" s="1">
        <v>5</v>
      </c>
      <c r="V22" s="1">
        <v>6.9</v>
      </c>
      <c r="W22" s="1"/>
      <c r="X22" s="1">
        <v>80</v>
      </c>
      <c r="Y22" s="1"/>
      <c r="Z22" s="1">
        <v>72</v>
      </c>
      <c r="AA22" s="1"/>
      <c r="AB22" s="24">
        <v>183</v>
      </c>
      <c r="AC22" s="11"/>
      <c r="AE22" s="35">
        <v>319</v>
      </c>
      <c r="AF22" s="35">
        <v>5.6</v>
      </c>
      <c r="AG22" s="35">
        <v>7</v>
      </c>
      <c r="AH22" s="35"/>
      <c r="AI22" s="35">
        <v>95</v>
      </c>
      <c r="AJ22" s="35"/>
      <c r="AK22" s="35">
        <v>137</v>
      </c>
      <c r="AL22" s="35"/>
      <c r="AM22" s="35">
        <v>244</v>
      </c>
      <c r="AN22" s="35"/>
      <c r="AP22" s="1">
        <v>419</v>
      </c>
      <c r="AQ22" s="1">
        <v>5.3</v>
      </c>
      <c r="AR22" s="1">
        <v>6.9</v>
      </c>
      <c r="AS22" s="1"/>
      <c r="AT22" s="1">
        <v>90</v>
      </c>
      <c r="AU22" s="1"/>
      <c r="AV22" s="1">
        <v>131</v>
      </c>
      <c r="AW22" s="1"/>
      <c r="AX22" s="24">
        <v>207</v>
      </c>
      <c r="AY22" s="11"/>
    </row>
    <row r="23" spans="1:51" ht="12.75">
      <c r="A23" s="1">
        <v>220</v>
      </c>
      <c r="B23" s="1">
        <v>5.1</v>
      </c>
      <c r="C23" s="1">
        <v>6.9</v>
      </c>
      <c r="D23" s="1">
        <v>64</v>
      </c>
      <c r="E23" s="1">
        <v>30</v>
      </c>
      <c r="F23" s="1">
        <v>199</v>
      </c>
      <c r="T23" s="1">
        <v>220</v>
      </c>
      <c r="U23" s="1">
        <v>5.1</v>
      </c>
      <c r="V23" s="1">
        <v>6.9</v>
      </c>
      <c r="W23" s="1"/>
      <c r="X23" s="1">
        <v>64</v>
      </c>
      <c r="Y23" s="1"/>
      <c r="Z23" s="1">
        <v>30</v>
      </c>
      <c r="AA23" s="1"/>
      <c r="AB23" s="24">
        <v>199</v>
      </c>
      <c r="AC23" s="11"/>
      <c r="AE23" s="35">
        <v>320</v>
      </c>
      <c r="AF23" s="35">
        <v>5.9</v>
      </c>
      <c r="AG23" s="35">
        <v>7.1</v>
      </c>
      <c r="AH23" s="35"/>
      <c r="AI23" s="35">
        <v>71</v>
      </c>
      <c r="AJ23" s="35"/>
      <c r="AK23" s="35">
        <v>73</v>
      </c>
      <c r="AL23" s="35"/>
      <c r="AM23" s="35">
        <v>263</v>
      </c>
      <c r="AN23" s="35"/>
      <c r="AP23" s="1">
        <v>420</v>
      </c>
      <c r="AQ23" s="1">
        <v>5.7</v>
      </c>
      <c r="AR23" s="1">
        <v>7</v>
      </c>
      <c r="AS23" s="1"/>
      <c r="AT23" s="1">
        <v>70</v>
      </c>
      <c r="AU23" s="1"/>
      <c r="AV23" s="1">
        <v>126</v>
      </c>
      <c r="AW23" s="1"/>
      <c r="AX23" s="24">
        <v>224</v>
      </c>
      <c r="AY23" s="11"/>
    </row>
    <row r="24" spans="1:51" ht="13.5" thickBot="1">
      <c r="A24" s="1">
        <v>221</v>
      </c>
      <c r="B24" s="1">
        <v>4.9</v>
      </c>
      <c r="C24" s="1">
        <v>6.9</v>
      </c>
      <c r="D24" s="1">
        <v>80</v>
      </c>
      <c r="E24" s="1">
        <v>26</v>
      </c>
      <c r="F24" s="1">
        <v>194</v>
      </c>
      <c r="T24" s="21">
        <v>221</v>
      </c>
      <c r="U24" s="21">
        <v>4.9</v>
      </c>
      <c r="V24" s="21">
        <v>6.9</v>
      </c>
      <c r="W24" s="21"/>
      <c r="X24" s="21">
        <v>80</v>
      </c>
      <c r="Y24" s="21"/>
      <c r="Z24" s="21">
        <v>26</v>
      </c>
      <c r="AA24" s="21"/>
      <c r="AB24" s="26">
        <v>194</v>
      </c>
      <c r="AC24" s="27"/>
      <c r="AE24" s="35">
        <v>321</v>
      </c>
      <c r="AF24" s="35">
        <v>5.4</v>
      </c>
      <c r="AG24" s="35">
        <v>7</v>
      </c>
      <c r="AH24" s="35"/>
      <c r="AI24" s="35">
        <v>66</v>
      </c>
      <c r="AJ24" s="35"/>
      <c r="AK24" s="35">
        <v>104</v>
      </c>
      <c r="AL24" s="35"/>
      <c r="AM24" s="35">
        <v>190</v>
      </c>
      <c r="AN24" s="35"/>
      <c r="AP24" s="1">
        <v>421</v>
      </c>
      <c r="AQ24" s="1">
        <v>5.8</v>
      </c>
      <c r="AR24" s="1">
        <v>7.1</v>
      </c>
      <c r="AS24" s="1"/>
      <c r="AT24" s="1">
        <v>52</v>
      </c>
      <c r="AU24" s="1"/>
      <c r="AV24" s="1">
        <v>80</v>
      </c>
      <c r="AW24" s="1"/>
      <c r="AX24" s="24">
        <v>204</v>
      </c>
      <c r="AY24" s="11"/>
    </row>
    <row r="25" spans="1:51" ht="13.5" thickTop="1">
      <c r="A25" s="1">
        <v>301</v>
      </c>
      <c r="B25" s="1">
        <v>5.9</v>
      </c>
      <c r="C25" s="1">
        <v>6.9</v>
      </c>
      <c r="D25" s="1">
        <v>77</v>
      </c>
      <c r="E25" s="1">
        <v>92</v>
      </c>
      <c r="F25" s="1">
        <v>231</v>
      </c>
      <c r="T25" s="19" t="s">
        <v>6</v>
      </c>
      <c r="U25" s="28">
        <f>MIN(U4:U24)</f>
        <v>4.6</v>
      </c>
      <c r="V25" s="28">
        <f>MIN(V4:V24)</f>
        <v>6.8</v>
      </c>
      <c r="W25" s="28"/>
      <c r="X25" s="28">
        <f>MIN(X4:X24)</f>
        <v>52</v>
      </c>
      <c r="Y25" s="28"/>
      <c r="Z25" s="28">
        <f>MIN(Z4:Z24)</f>
        <v>26</v>
      </c>
      <c r="AA25" s="28"/>
      <c r="AB25" s="29">
        <f>MIN(AB4:AB24)</f>
        <v>123</v>
      </c>
      <c r="AC25" s="30"/>
      <c r="AE25" s="35">
        <v>322</v>
      </c>
      <c r="AF25" s="35">
        <v>5.4</v>
      </c>
      <c r="AG25" s="35">
        <v>7</v>
      </c>
      <c r="AH25" s="35"/>
      <c r="AI25" s="35">
        <v>80</v>
      </c>
      <c r="AJ25" s="35"/>
      <c r="AK25" s="35">
        <v>93</v>
      </c>
      <c r="AL25" s="35"/>
      <c r="AM25" s="35">
        <v>186</v>
      </c>
      <c r="AN25" s="35"/>
      <c r="AP25" s="1">
        <v>422</v>
      </c>
      <c r="AQ25" s="1">
        <v>5.4</v>
      </c>
      <c r="AR25" s="1">
        <v>7</v>
      </c>
      <c r="AS25" s="1"/>
      <c r="AT25" s="1">
        <v>66</v>
      </c>
      <c r="AU25" s="1"/>
      <c r="AV25" s="1">
        <v>80</v>
      </c>
      <c r="AW25" s="1"/>
      <c r="AX25" s="24">
        <v>199</v>
      </c>
      <c r="AY25" s="11"/>
    </row>
    <row r="26" spans="1:51" ht="12.75">
      <c r="A26" s="1">
        <v>302</v>
      </c>
      <c r="B26" s="1">
        <v>6.4</v>
      </c>
      <c r="C26" s="1"/>
      <c r="D26" s="1">
        <v>119</v>
      </c>
      <c r="E26" s="1">
        <v>162</v>
      </c>
      <c r="F26" s="1">
        <v>232</v>
      </c>
      <c r="T26" s="11" t="s">
        <v>7</v>
      </c>
      <c r="U26" s="31">
        <f>MAX(U4:U24)</f>
        <v>6.9</v>
      </c>
      <c r="V26" s="31">
        <f>MAX(V4:V24)</f>
        <v>7.2</v>
      </c>
      <c r="W26" s="31"/>
      <c r="X26" s="31">
        <f>MAX(X4:X24)</f>
        <v>120</v>
      </c>
      <c r="Y26" s="31"/>
      <c r="Z26" s="31">
        <f>MAX(Z4:Z24)</f>
        <v>188</v>
      </c>
      <c r="AA26" s="31"/>
      <c r="AB26" s="32">
        <f>MAX(AB4:AB24)</f>
        <v>228</v>
      </c>
      <c r="AC26" s="8"/>
      <c r="AE26" s="35">
        <v>323</v>
      </c>
      <c r="AF26" s="35">
        <v>5.7</v>
      </c>
      <c r="AG26" s="35">
        <v>7.1</v>
      </c>
      <c r="AH26" s="35"/>
      <c r="AI26" s="35">
        <v>50</v>
      </c>
      <c r="AJ26" s="35"/>
      <c r="AK26" s="35">
        <v>103</v>
      </c>
      <c r="AL26" s="35"/>
      <c r="AM26" s="35">
        <v>187</v>
      </c>
      <c r="AN26" s="35"/>
      <c r="AP26" s="1">
        <v>423</v>
      </c>
      <c r="AQ26" s="1">
        <v>5.5</v>
      </c>
      <c r="AR26" s="1">
        <v>7</v>
      </c>
      <c r="AS26" s="1"/>
      <c r="AT26" s="1">
        <v>60</v>
      </c>
      <c r="AU26" s="1"/>
      <c r="AV26" s="1">
        <v>106</v>
      </c>
      <c r="AW26" s="1"/>
      <c r="AX26" s="24">
        <v>197</v>
      </c>
      <c r="AY26" s="11"/>
    </row>
    <row r="27" spans="1:51" ht="12.75">
      <c r="A27" s="1">
        <v>303</v>
      </c>
      <c r="B27" s="1">
        <v>5.6</v>
      </c>
      <c r="C27" s="1">
        <v>7.2</v>
      </c>
      <c r="D27" s="1">
        <v>37</v>
      </c>
      <c r="E27" s="1">
        <v>90</v>
      </c>
      <c r="F27" s="1">
        <v>102</v>
      </c>
      <c r="T27" s="11" t="s">
        <v>13</v>
      </c>
      <c r="U27" s="31">
        <f>(U26-U25)</f>
        <v>2.3000000000000007</v>
      </c>
      <c r="V27" s="31">
        <f>(V26-V25)</f>
        <v>0.40000000000000036</v>
      </c>
      <c r="W27" s="31"/>
      <c r="X27" s="31">
        <f>(X26-X25)</f>
        <v>68</v>
      </c>
      <c r="Y27" s="31"/>
      <c r="Z27" s="31">
        <f>(Z26-Z25)</f>
        <v>162</v>
      </c>
      <c r="AA27" s="31"/>
      <c r="AB27" s="32">
        <f>(AB26-AB25)</f>
        <v>105</v>
      </c>
      <c r="AC27" s="8"/>
      <c r="AE27" s="35">
        <v>324</v>
      </c>
      <c r="AF27" s="35">
        <v>5.6</v>
      </c>
      <c r="AG27" s="35">
        <v>7</v>
      </c>
      <c r="AH27" s="35"/>
      <c r="AI27" s="35">
        <v>129</v>
      </c>
      <c r="AJ27" s="35"/>
      <c r="AK27" s="35">
        <v>134</v>
      </c>
      <c r="AL27" s="35"/>
      <c r="AM27" s="35">
        <v>247</v>
      </c>
      <c r="AN27" s="35"/>
      <c r="AP27" s="1">
        <v>424</v>
      </c>
      <c r="AQ27" s="1">
        <v>5.2</v>
      </c>
      <c r="AR27" s="1">
        <v>6.9</v>
      </c>
      <c r="AS27" s="1"/>
      <c r="AT27" s="1">
        <v>116</v>
      </c>
      <c r="AU27" s="1"/>
      <c r="AV27" s="1">
        <v>139</v>
      </c>
      <c r="AW27" s="1"/>
      <c r="AX27" s="24">
        <v>213</v>
      </c>
      <c r="AY27" s="11"/>
    </row>
    <row r="28" spans="1:51" ht="13.5" thickBot="1">
      <c r="A28" s="1">
        <v>304</v>
      </c>
      <c r="B28" s="1">
        <v>5.9</v>
      </c>
      <c r="C28" s="1">
        <v>7.1</v>
      </c>
      <c r="D28" s="1">
        <v>78</v>
      </c>
      <c r="E28" s="1">
        <v>114</v>
      </c>
      <c r="F28" s="1">
        <v>245</v>
      </c>
      <c r="T28" s="11" t="s">
        <v>8</v>
      </c>
      <c r="U28" s="31">
        <f>AVERAGE(U4:U24)</f>
        <v>5.419047619047619</v>
      </c>
      <c r="V28" s="31">
        <f>AVERAGE(V4:V24)</f>
        <v>6.989473684210527</v>
      </c>
      <c r="W28" s="31"/>
      <c r="X28" s="31">
        <f>AVERAGE(X4:X24)</f>
        <v>87.47619047619048</v>
      </c>
      <c r="Y28" s="31"/>
      <c r="Z28" s="31">
        <f>AVERAGE(Z4:Z24)</f>
        <v>97.33333333333333</v>
      </c>
      <c r="AA28" s="31"/>
      <c r="AB28" s="32">
        <f>AVERAGE(AB4:AB24)</f>
        <v>184</v>
      </c>
      <c r="AC28" s="8"/>
      <c r="AE28" s="39">
        <v>325</v>
      </c>
      <c r="AF28" s="39">
        <v>5.5</v>
      </c>
      <c r="AG28" s="39">
        <v>6.9</v>
      </c>
      <c r="AH28" s="39"/>
      <c r="AI28" s="39">
        <v>131</v>
      </c>
      <c r="AJ28" s="39"/>
      <c r="AK28" s="39">
        <v>128</v>
      </c>
      <c r="AL28" s="39"/>
      <c r="AM28" s="39">
        <v>270</v>
      </c>
      <c r="AN28" s="39"/>
      <c r="AP28" s="16">
        <v>425</v>
      </c>
      <c r="AQ28" s="16">
        <v>5.2</v>
      </c>
      <c r="AR28" s="16">
        <v>6.9</v>
      </c>
      <c r="AS28" s="16"/>
      <c r="AT28" s="16">
        <v>124</v>
      </c>
      <c r="AU28" s="16"/>
      <c r="AV28" s="16">
        <v>156</v>
      </c>
      <c r="AW28" s="16"/>
      <c r="AX28" s="38">
        <v>218</v>
      </c>
      <c r="AY28" s="11"/>
    </row>
    <row r="29" spans="1:51" ht="13.5" thickTop="1">
      <c r="A29" s="1">
        <v>305</v>
      </c>
      <c r="B29" s="1">
        <v>5.9</v>
      </c>
      <c r="C29" s="1">
        <v>7.1</v>
      </c>
      <c r="D29" s="1">
        <v>78</v>
      </c>
      <c r="E29" s="1">
        <v>113</v>
      </c>
      <c r="F29" s="1">
        <v>223</v>
      </c>
      <c r="T29" s="11" t="s">
        <v>9</v>
      </c>
      <c r="U29" s="31">
        <f>STDEV(U4:U24)</f>
        <v>0.518284716752333</v>
      </c>
      <c r="V29" s="31">
        <f>STDEV(V4:V24)</f>
        <v>0.11002392084398765</v>
      </c>
      <c r="W29" s="31"/>
      <c r="X29" s="31">
        <f>STDEV(X4:X24)</f>
        <v>20.544145267250848</v>
      </c>
      <c r="Y29" s="31"/>
      <c r="Z29" s="31">
        <f>STDEV(Z4:Z24)</f>
        <v>43.32474273822446</v>
      </c>
      <c r="AA29" s="31"/>
      <c r="AB29" s="32">
        <f>STDEV(AB4:AB24)</f>
        <v>26.34008352302627</v>
      </c>
      <c r="AC29" s="8"/>
      <c r="AE29" s="30" t="s">
        <v>6</v>
      </c>
      <c r="AF29" s="28">
        <f>MIN(AF4:AF28)</f>
        <v>5</v>
      </c>
      <c r="AG29" s="28">
        <f>MIN(AG4:AG28)</f>
        <v>6.9</v>
      </c>
      <c r="AH29" s="28"/>
      <c r="AI29" s="28">
        <f>MIN(AI4:AI28)</f>
        <v>37</v>
      </c>
      <c r="AJ29" s="28"/>
      <c r="AK29" s="28">
        <f>MIN(AK4:AK28)</f>
        <v>73</v>
      </c>
      <c r="AL29" s="28"/>
      <c r="AM29" s="28">
        <f>MIN(AM4:AM28)</f>
        <v>102</v>
      </c>
      <c r="AN29" s="20"/>
      <c r="AP29" s="8" t="s">
        <v>6</v>
      </c>
      <c r="AQ29" s="31">
        <f>MIN(AQ4:AQ28)</f>
        <v>5.2</v>
      </c>
      <c r="AR29" s="31">
        <f>MIN(AR4:AR28)</f>
        <v>6.9</v>
      </c>
      <c r="AS29" s="31"/>
      <c r="AT29" s="31">
        <f>MIN(AT4:AT28)</f>
        <v>34</v>
      </c>
      <c r="AU29" s="31"/>
      <c r="AV29" s="31">
        <f>MIN(AV4:AV28)</f>
        <v>74</v>
      </c>
      <c r="AW29" s="31"/>
      <c r="AX29" s="31">
        <f>MIN(AX4:AX28)</f>
        <v>90</v>
      </c>
      <c r="AY29" s="11"/>
    </row>
    <row r="30" spans="1:51" ht="12.75">
      <c r="A30" s="1">
        <v>306</v>
      </c>
      <c r="B30" s="1">
        <v>5.4</v>
      </c>
      <c r="C30" s="1">
        <v>7</v>
      </c>
      <c r="D30" s="1">
        <v>96</v>
      </c>
      <c r="E30" s="1">
        <v>145</v>
      </c>
      <c r="F30" s="1">
        <v>197</v>
      </c>
      <c r="T30" s="11" t="s">
        <v>10</v>
      </c>
      <c r="U30" s="33">
        <f>(U29/U28)*100</f>
        <v>9.564129219507024</v>
      </c>
      <c r="V30" s="33">
        <f>(V29/V28)*100</f>
        <v>1.5741374217136788</v>
      </c>
      <c r="W30" s="33"/>
      <c r="X30" s="33">
        <f>(X29/X28)*100</f>
        <v>23.485413751348272</v>
      </c>
      <c r="Y30" s="33"/>
      <c r="Z30" s="33">
        <f>(Z29/Z28)*100</f>
        <v>44.5117219913265</v>
      </c>
      <c r="AA30" s="33"/>
      <c r="AB30" s="34">
        <f>(AB29/AB28)*100</f>
        <v>14.315262784253408</v>
      </c>
      <c r="AC30" s="8"/>
      <c r="AE30" s="8" t="s">
        <v>7</v>
      </c>
      <c r="AF30" s="31">
        <f>MAX(AF4:AF28)</f>
        <v>6.4</v>
      </c>
      <c r="AG30" s="31">
        <f>MAX(AG4:AG28)</f>
        <v>7.2</v>
      </c>
      <c r="AH30" s="31"/>
      <c r="AI30" s="31">
        <f>MAX(AI4:AI28)</f>
        <v>131</v>
      </c>
      <c r="AJ30" s="31"/>
      <c r="AK30" s="31">
        <f>MAX(AK4:AK28)</f>
        <v>162</v>
      </c>
      <c r="AL30" s="31"/>
      <c r="AM30" s="31">
        <f>MAX(AM4:AM28)</f>
        <v>270</v>
      </c>
      <c r="AN30" s="17"/>
      <c r="AP30" s="8" t="s">
        <v>7</v>
      </c>
      <c r="AQ30" s="31">
        <f>MAX(AQ4:AQ28)</f>
        <v>6.4</v>
      </c>
      <c r="AR30" s="31">
        <f>MAX(AR4:AR28)</f>
        <v>7.2</v>
      </c>
      <c r="AS30" s="31"/>
      <c r="AT30" s="31">
        <f>MAX(AT4:AT28)</f>
        <v>124</v>
      </c>
      <c r="AU30" s="31"/>
      <c r="AV30" s="31">
        <f>MAX(AV4:AV28)</f>
        <v>167</v>
      </c>
      <c r="AW30" s="31"/>
      <c r="AX30" s="31">
        <f>MAX(AX4:AX28)</f>
        <v>253</v>
      </c>
      <c r="AY30" s="11"/>
    </row>
    <row r="31" spans="1:51" ht="12.75">
      <c r="A31" s="1">
        <v>307</v>
      </c>
      <c r="B31" s="1">
        <v>5.6</v>
      </c>
      <c r="C31" s="1">
        <v>7.1</v>
      </c>
      <c r="D31" s="1">
        <v>102</v>
      </c>
      <c r="E31" s="1">
        <v>160</v>
      </c>
      <c r="F31" s="1">
        <v>216</v>
      </c>
      <c r="AE31" s="8" t="s">
        <v>13</v>
      </c>
      <c r="AF31" s="31">
        <f>(AF30-AF29)</f>
        <v>1.4000000000000004</v>
      </c>
      <c r="AG31" s="31">
        <f>(AG30-AG29)</f>
        <v>0.2999999999999998</v>
      </c>
      <c r="AH31" s="31"/>
      <c r="AI31" s="31">
        <f>(AI30-AI29)</f>
        <v>94</v>
      </c>
      <c r="AJ31" s="31"/>
      <c r="AK31" s="31">
        <f>(AK30-AK29)</f>
        <v>89</v>
      </c>
      <c r="AL31" s="31"/>
      <c r="AM31" s="31">
        <f>(AM30-AM29)</f>
        <v>168</v>
      </c>
      <c r="AN31" s="17"/>
      <c r="AP31" s="8" t="s">
        <v>13</v>
      </c>
      <c r="AQ31" s="31">
        <f>(AQ30-AQ29)</f>
        <v>1.2000000000000002</v>
      </c>
      <c r="AR31" s="31">
        <f>(AR30-AR29)</f>
        <v>0.2999999999999998</v>
      </c>
      <c r="AS31" s="31"/>
      <c r="AT31" s="31">
        <f>(AT30-AT29)</f>
        <v>90</v>
      </c>
      <c r="AU31" s="31"/>
      <c r="AV31" s="31">
        <f>(AV30-AV29)</f>
        <v>93</v>
      </c>
      <c r="AW31" s="31"/>
      <c r="AX31" s="31">
        <f>(AX30-AX29)</f>
        <v>163</v>
      </c>
      <c r="AY31" s="11"/>
    </row>
    <row r="32" spans="1:51" ht="12.75">
      <c r="A32" s="1">
        <v>308</v>
      </c>
      <c r="B32" s="1">
        <v>5.5</v>
      </c>
      <c r="C32" s="1">
        <v>7</v>
      </c>
      <c r="D32" s="1">
        <v>118</v>
      </c>
      <c r="E32" s="1">
        <v>155</v>
      </c>
      <c r="F32" s="1">
        <v>233</v>
      </c>
      <c r="AE32" s="8" t="s">
        <v>8</v>
      </c>
      <c r="AF32" s="31">
        <f>AVERAGE(AF4:AF28)</f>
        <v>5.584</v>
      </c>
      <c r="AG32" s="31">
        <f>AVERAGE(AG4:AG28)</f>
        <v>7.029166666666666</v>
      </c>
      <c r="AH32" s="31"/>
      <c r="AI32" s="31">
        <f>AVERAGE(AI4:AI28)</f>
        <v>87.08</v>
      </c>
      <c r="AJ32" s="31"/>
      <c r="AK32" s="31">
        <f>AVERAGE(AK4:AK28)</f>
        <v>119.76</v>
      </c>
      <c r="AL32" s="31"/>
      <c r="AM32" s="31">
        <f>AVERAGE(AM4:AM28)</f>
        <v>215.2</v>
      </c>
      <c r="AN32" s="17"/>
      <c r="AP32" s="8" t="s">
        <v>8</v>
      </c>
      <c r="AQ32" s="31">
        <f>AVERAGE(AQ4:AQ28)</f>
        <v>5.5125</v>
      </c>
      <c r="AR32" s="31">
        <f>AVERAGE(AR4:AR28)</f>
        <v>6.982608695652175</v>
      </c>
      <c r="AS32" s="31"/>
      <c r="AT32" s="31">
        <f>AVERAGE(AT4:AT28)</f>
        <v>83.83333333333333</v>
      </c>
      <c r="AU32" s="31"/>
      <c r="AV32" s="31">
        <f>AVERAGE(AV4:AV28)</f>
        <v>123.29166666666667</v>
      </c>
      <c r="AW32" s="31"/>
      <c r="AX32" s="31">
        <f>AVERAGE(AX4:AX28)</f>
        <v>211.79166666666666</v>
      </c>
      <c r="AY32" s="11"/>
    </row>
    <row r="33" spans="1:51" ht="12.75">
      <c r="A33" s="1">
        <v>309</v>
      </c>
      <c r="B33" s="1">
        <v>5.7</v>
      </c>
      <c r="C33" s="1">
        <v>7</v>
      </c>
      <c r="D33" s="1">
        <v>98</v>
      </c>
      <c r="E33" s="1">
        <v>139</v>
      </c>
      <c r="F33" s="1">
        <v>269</v>
      </c>
      <c r="AE33" s="8" t="s">
        <v>9</v>
      </c>
      <c r="AF33" s="31">
        <f>STDEV(AF4:AF28)</f>
        <v>0.2967602848540678</v>
      </c>
      <c r="AG33" s="31">
        <f>STDEV(AG4:AG28)</f>
        <v>0.07506036218281621</v>
      </c>
      <c r="AH33" s="31"/>
      <c r="AI33" s="31">
        <f>STDEV(AI4:AI28)</f>
        <v>24.528758631451364</v>
      </c>
      <c r="AJ33" s="31"/>
      <c r="AK33" s="31">
        <f>STDEV(AK4:AK28)</f>
        <v>23.843727337254407</v>
      </c>
      <c r="AL33" s="31"/>
      <c r="AM33" s="31">
        <f>STDEV(AM4:AM28)</f>
        <v>38.726605841462536</v>
      </c>
      <c r="AN33" s="17"/>
      <c r="AP33" s="8" t="s">
        <v>9</v>
      </c>
      <c r="AQ33" s="31">
        <f>STDEV(AQ4:AQ28)</f>
        <v>0.25248762345903747</v>
      </c>
      <c r="AR33" s="31">
        <f>STDEV(AR4:AR28)</f>
        <v>0.07168221481605745</v>
      </c>
      <c r="AS33" s="31"/>
      <c r="AT33" s="31">
        <f>STDEV(AT4:AT28)</f>
        <v>21.282094263297598</v>
      </c>
      <c r="AU33" s="31"/>
      <c r="AV33" s="31">
        <f>STDEV(AV4:AV28)</f>
        <v>26.895092758582425</v>
      </c>
      <c r="AW33" s="31"/>
      <c r="AX33" s="31">
        <f>STDEV(AX4:AX28)</f>
        <v>29.86342705320867</v>
      </c>
      <c r="AY33" s="11"/>
    </row>
    <row r="34" spans="1:51" ht="12.75">
      <c r="A34" s="1">
        <v>310</v>
      </c>
      <c r="B34" s="1">
        <v>5.6</v>
      </c>
      <c r="C34" s="1">
        <v>7.1</v>
      </c>
      <c r="D34" s="1">
        <v>88</v>
      </c>
      <c r="E34" s="1">
        <v>136</v>
      </c>
      <c r="F34" s="1">
        <v>206</v>
      </c>
      <c r="T34" s="1">
        <v>215</v>
      </c>
      <c r="U34" s="1">
        <v>5.7</v>
      </c>
      <c r="V34" s="1">
        <v>7.1</v>
      </c>
      <c r="W34" s="1"/>
      <c r="X34" s="1">
        <v>118</v>
      </c>
      <c r="Y34" s="1"/>
      <c r="Z34" s="1">
        <v>155</v>
      </c>
      <c r="AA34" s="1"/>
      <c r="AB34" s="1">
        <v>219</v>
      </c>
      <c r="AE34" s="8" t="s">
        <v>10</v>
      </c>
      <c r="AF34" s="33">
        <f>(AF33/AF32)*100</f>
        <v>5.314475015294911</v>
      </c>
      <c r="AG34" s="33">
        <f>(AG33/AG32)*100</f>
        <v>1.0678415485403612</v>
      </c>
      <c r="AH34" s="33"/>
      <c r="AI34" s="33">
        <f>(AI33/AI32)*100</f>
        <v>28.16807376142784</v>
      </c>
      <c r="AJ34" s="33"/>
      <c r="AK34" s="33">
        <f>(AK33/AK32)*100</f>
        <v>19.90959196497529</v>
      </c>
      <c r="AL34" s="33"/>
      <c r="AM34" s="33">
        <f>(AM33/AM32)*100</f>
        <v>17.99563468469449</v>
      </c>
      <c r="AN34" s="18"/>
      <c r="AP34" s="8" t="s">
        <v>10</v>
      </c>
      <c r="AQ34" s="33">
        <f>(AQ33/AQ32)*100</f>
        <v>4.580274348463265</v>
      </c>
      <c r="AR34" s="33">
        <f>(AR33/AR32)*100</f>
        <v>1.026582154899951</v>
      </c>
      <c r="AS34" s="33"/>
      <c r="AT34" s="33">
        <f>(AT33/AT32)*100</f>
        <v>25.386195940315226</v>
      </c>
      <c r="AU34" s="33"/>
      <c r="AV34" s="33">
        <f>(AV33/AV32)*100</f>
        <v>21.814201629130725</v>
      </c>
      <c r="AW34" s="33"/>
      <c r="AX34" s="33">
        <f>(AX33/AX32)*100</f>
        <v>14.10037869913453</v>
      </c>
      <c r="AY34" s="11"/>
    </row>
    <row r="35" spans="1:28" ht="12.75">
      <c r="A35" s="1">
        <v>311</v>
      </c>
      <c r="B35" s="1">
        <v>5</v>
      </c>
      <c r="C35" s="1">
        <v>6.9</v>
      </c>
      <c r="D35" s="1">
        <v>112</v>
      </c>
      <c r="E35" s="1">
        <v>134</v>
      </c>
      <c r="F35" s="1">
        <v>174</v>
      </c>
      <c r="T35" t="s">
        <v>8</v>
      </c>
      <c r="U35">
        <v>5.584</v>
      </c>
      <c r="V35">
        <v>7.029166666666666</v>
      </c>
      <c r="X35">
        <v>87.08</v>
      </c>
      <c r="Z35">
        <v>119.76</v>
      </c>
      <c r="AB35">
        <v>215.2</v>
      </c>
    </row>
    <row r="36" spans="1:6" ht="12.75">
      <c r="A36" s="1">
        <v>312</v>
      </c>
      <c r="B36" s="1">
        <v>5.6</v>
      </c>
      <c r="C36" s="1">
        <v>7.1</v>
      </c>
      <c r="D36" s="1">
        <v>58</v>
      </c>
      <c r="E36" s="1">
        <v>85</v>
      </c>
      <c r="F36" s="1">
        <v>179</v>
      </c>
    </row>
    <row r="37" spans="1:6" ht="12.75">
      <c r="A37" s="1">
        <v>313</v>
      </c>
      <c r="B37" s="1">
        <v>5.5</v>
      </c>
      <c r="C37" s="1">
        <v>7</v>
      </c>
      <c r="D37" s="1">
        <v>86</v>
      </c>
      <c r="E37" s="1">
        <v>115</v>
      </c>
      <c r="F37" s="1">
        <v>223</v>
      </c>
    </row>
    <row r="38" spans="1:6" ht="12.75">
      <c r="A38" s="1">
        <v>314</v>
      </c>
      <c r="B38" s="1">
        <v>5.8</v>
      </c>
      <c r="C38" s="1">
        <v>7.1</v>
      </c>
      <c r="D38" s="1">
        <v>49</v>
      </c>
      <c r="E38" s="1">
        <v>109</v>
      </c>
      <c r="F38" s="1">
        <v>251</v>
      </c>
    </row>
    <row r="39" spans="1:6" ht="12.75">
      <c r="A39" s="1">
        <v>315</v>
      </c>
      <c r="B39" s="1">
        <v>5.5</v>
      </c>
      <c r="C39" s="1">
        <v>7</v>
      </c>
      <c r="D39" s="1">
        <v>100</v>
      </c>
      <c r="E39" s="1">
        <v>107</v>
      </c>
      <c r="F39" s="1">
        <v>250</v>
      </c>
    </row>
    <row r="40" spans="1:40" ht="12.75">
      <c r="A40" s="1">
        <v>316</v>
      </c>
      <c r="B40" s="1">
        <v>5.1</v>
      </c>
      <c r="C40" s="1">
        <v>7</v>
      </c>
      <c r="D40" s="1">
        <v>83</v>
      </c>
      <c r="E40" s="1">
        <v>133</v>
      </c>
      <c r="F40" s="1">
        <v>185</v>
      </c>
      <c r="AE40">
        <v>1</v>
      </c>
      <c r="AF40" s="3">
        <f>AF4</f>
        <v>5.9</v>
      </c>
      <c r="AG40" s="3">
        <f>AG4</f>
        <v>6.9</v>
      </c>
      <c r="AH40" s="3"/>
      <c r="AI40" s="3">
        <f>AI4</f>
        <v>77</v>
      </c>
      <c r="AJ40" s="3"/>
      <c r="AK40" s="3">
        <f>AK4</f>
        <v>92</v>
      </c>
      <c r="AL40" s="3"/>
      <c r="AM40" s="3">
        <f>AM4</f>
        <v>231</v>
      </c>
      <c r="AN40" s="3"/>
    </row>
    <row r="41" spans="1:40" ht="12.75">
      <c r="A41" s="1">
        <v>317</v>
      </c>
      <c r="B41" s="1">
        <v>5.1</v>
      </c>
      <c r="C41" s="1">
        <v>7</v>
      </c>
      <c r="D41" s="1">
        <v>100</v>
      </c>
      <c r="E41" s="1">
        <v>123</v>
      </c>
      <c r="F41" s="1">
        <v>169</v>
      </c>
      <c r="AE41">
        <v>2</v>
      </c>
      <c r="AF41" s="3">
        <f>AVERAGE(AF4:AF5)</f>
        <v>6.15</v>
      </c>
      <c r="AG41" s="3">
        <f>AVERAGE(AG4:AG5)</f>
        <v>6.9</v>
      </c>
      <c r="AH41" s="3"/>
      <c r="AI41" s="3">
        <f>AVERAGE(AI4:AI5)</f>
        <v>98</v>
      </c>
      <c r="AJ41" s="3"/>
      <c r="AK41" s="3">
        <f>AVERAGE(AK4:AK5)</f>
        <v>127</v>
      </c>
      <c r="AL41" s="3"/>
      <c r="AM41" s="3">
        <f>AVERAGE(AM4:AM5)</f>
        <v>231.5</v>
      </c>
      <c r="AN41" s="3"/>
    </row>
    <row r="42" spans="1:40" ht="12.75">
      <c r="A42" s="1">
        <v>318</v>
      </c>
      <c r="B42" s="1">
        <v>5.4</v>
      </c>
      <c r="C42" s="1">
        <v>7</v>
      </c>
      <c r="D42" s="1">
        <v>76</v>
      </c>
      <c r="E42" s="1">
        <v>110</v>
      </c>
      <c r="F42" s="1">
        <v>208</v>
      </c>
      <c r="AE42">
        <v>3</v>
      </c>
      <c r="AF42" s="3">
        <f>AVERAGE(AF4:AF6)</f>
        <v>5.966666666666666</v>
      </c>
      <c r="AG42" s="3">
        <f>AVERAGE(AG4:AG6)</f>
        <v>7.050000000000001</v>
      </c>
      <c r="AH42" s="3"/>
      <c r="AI42" s="3">
        <f>AVERAGE(AI4:AI6)</f>
        <v>77.66666666666667</v>
      </c>
      <c r="AJ42" s="3"/>
      <c r="AK42" s="3">
        <f>AVERAGE(AK4:AK6)</f>
        <v>114.66666666666667</v>
      </c>
      <c r="AL42" s="3"/>
      <c r="AM42" s="3">
        <f>AVERAGE(AM4:AM6)</f>
        <v>188.33333333333334</v>
      </c>
      <c r="AN42" s="3"/>
    </row>
    <row r="43" spans="1:40" ht="12.75">
      <c r="A43" s="1">
        <v>319</v>
      </c>
      <c r="B43" s="1">
        <v>5.6</v>
      </c>
      <c r="C43" s="1">
        <v>7</v>
      </c>
      <c r="D43" s="1">
        <v>95</v>
      </c>
      <c r="E43" s="1">
        <v>137</v>
      </c>
      <c r="F43" s="1">
        <v>244</v>
      </c>
      <c r="AE43">
        <v>4</v>
      </c>
      <c r="AF43" s="3">
        <f>AVERAGE(AF4:AF7)</f>
        <v>5.949999999999999</v>
      </c>
      <c r="AG43" s="3">
        <f>AVERAGE(AG4:AG7)</f>
        <v>7.066666666666667</v>
      </c>
      <c r="AH43" s="3"/>
      <c r="AI43" s="3">
        <f>AVERAGE(AI4:AI7)</f>
        <v>77.75</v>
      </c>
      <c r="AJ43" s="3"/>
      <c r="AK43" s="3">
        <f>AVERAGE(AK4:AK7)</f>
        <v>114.5</v>
      </c>
      <c r="AL43" s="3"/>
      <c r="AM43" s="3">
        <f>AVERAGE(AM4:AM7)</f>
        <v>202.5</v>
      </c>
      <c r="AN43" s="3"/>
    </row>
    <row r="44" spans="1:40" ht="12.75">
      <c r="A44" s="1">
        <v>320</v>
      </c>
      <c r="B44" s="1">
        <v>5.9</v>
      </c>
      <c r="C44" s="1">
        <v>7.1</v>
      </c>
      <c r="D44" s="1">
        <v>71</v>
      </c>
      <c r="E44" s="1">
        <v>73</v>
      </c>
      <c r="F44" s="1">
        <v>263</v>
      </c>
      <c r="AE44">
        <v>5</v>
      </c>
      <c r="AF44" s="3">
        <f>AVERAGE(AF4:AF8)</f>
        <v>5.9399999999999995</v>
      </c>
      <c r="AG44" s="3">
        <f>AVERAGE(AG4:AG8)</f>
        <v>7.075000000000001</v>
      </c>
      <c r="AH44" s="3"/>
      <c r="AI44" s="3">
        <f>AVERAGE(AI4:AI8)</f>
        <v>77.8</v>
      </c>
      <c r="AJ44" s="3"/>
      <c r="AK44" s="3">
        <f>AVERAGE(AK4:AK8)</f>
        <v>114.2</v>
      </c>
      <c r="AL44" s="3"/>
      <c r="AM44" s="3">
        <f>AVERAGE(AM4:AM8)</f>
        <v>206.6</v>
      </c>
      <c r="AN44" s="3"/>
    </row>
    <row r="45" spans="1:40" ht="12.75">
      <c r="A45" s="1">
        <v>321</v>
      </c>
      <c r="B45" s="1">
        <v>5.4</v>
      </c>
      <c r="C45" s="1">
        <v>7</v>
      </c>
      <c r="D45" s="1">
        <v>66</v>
      </c>
      <c r="E45" s="1">
        <v>104</v>
      </c>
      <c r="F45" s="1">
        <v>190</v>
      </c>
      <c r="AE45">
        <v>6</v>
      </c>
      <c r="AF45" s="3">
        <f>AVERAGE(AF4:AF9)</f>
        <v>5.849999999999999</v>
      </c>
      <c r="AG45" s="3">
        <f>AVERAGE(AG4:AG9)</f>
        <v>7.0600000000000005</v>
      </c>
      <c r="AH45" s="3"/>
      <c r="AI45" s="3">
        <f>AVERAGE(AI4:AI9)</f>
        <v>80.83333333333333</v>
      </c>
      <c r="AJ45" s="3"/>
      <c r="AK45" s="3">
        <f>AVERAGE(AK4:AK9)</f>
        <v>119.33333333333333</v>
      </c>
      <c r="AL45" s="3"/>
      <c r="AM45" s="3">
        <f>AVERAGE(AM4:AM9)</f>
        <v>205</v>
      </c>
      <c r="AN45" s="3"/>
    </row>
    <row r="46" spans="1:40" ht="12.75">
      <c r="A46" s="1">
        <v>322</v>
      </c>
      <c r="B46" s="1">
        <v>5.4</v>
      </c>
      <c r="C46" s="1">
        <v>7</v>
      </c>
      <c r="D46" s="1">
        <v>80</v>
      </c>
      <c r="E46" s="1">
        <v>93</v>
      </c>
      <c r="F46" s="1">
        <v>186</v>
      </c>
      <c r="AE46">
        <v>7</v>
      </c>
      <c r="AF46" s="3">
        <f>AVERAGE(AF4:AF10)</f>
        <v>5.814285714285714</v>
      </c>
      <c r="AG46" s="3">
        <f>AVERAGE(AG4:AG10)</f>
        <v>7.066666666666667</v>
      </c>
      <c r="AH46" s="3"/>
      <c r="AI46" s="3">
        <f>AVERAGE(AI4:AI10)</f>
        <v>83.85714285714286</v>
      </c>
      <c r="AJ46" s="3"/>
      <c r="AK46" s="3">
        <f>AVERAGE(AK4:AK10)</f>
        <v>125.14285714285714</v>
      </c>
      <c r="AL46" s="3"/>
      <c r="AM46" s="3">
        <f>AVERAGE(AM4:AM10)</f>
        <v>206.57142857142858</v>
      </c>
      <c r="AN46" s="3"/>
    </row>
    <row r="47" spans="1:40" ht="12.75">
      <c r="A47" s="1">
        <v>323</v>
      </c>
      <c r="B47" s="1">
        <v>5.7</v>
      </c>
      <c r="C47" s="1">
        <v>7.1</v>
      </c>
      <c r="D47" s="1">
        <v>50</v>
      </c>
      <c r="E47" s="1">
        <v>103</v>
      </c>
      <c r="F47" s="1">
        <v>187</v>
      </c>
      <c r="AE47">
        <v>8</v>
      </c>
      <c r="AF47" s="3">
        <f>AVERAGE(AF4:AF11)</f>
        <v>5.7749999999999995</v>
      </c>
      <c r="AG47" s="3">
        <f>AVERAGE(AG4:AG11)</f>
        <v>7.057142857142858</v>
      </c>
      <c r="AH47" s="3"/>
      <c r="AI47" s="3">
        <f>AVERAGE(AI4:AI11)</f>
        <v>88.125</v>
      </c>
      <c r="AJ47" s="3"/>
      <c r="AK47" s="3">
        <f>AVERAGE(AK4:AK11)</f>
        <v>128.875</v>
      </c>
      <c r="AL47" s="3"/>
      <c r="AM47" s="3">
        <f>AVERAGE(AM4:AM11)</f>
        <v>209.875</v>
      </c>
      <c r="AN47" s="3"/>
    </row>
    <row r="48" spans="1:40" ht="12.75">
      <c r="A48" s="1">
        <v>324</v>
      </c>
      <c r="B48" s="1">
        <v>5.6</v>
      </c>
      <c r="C48" s="1">
        <v>7</v>
      </c>
      <c r="D48" s="1">
        <v>129</v>
      </c>
      <c r="E48" s="1">
        <v>134</v>
      </c>
      <c r="F48" s="1">
        <v>247</v>
      </c>
      <c r="AE48">
        <v>9</v>
      </c>
      <c r="AF48" s="3">
        <f>AVERAGE(AF4:AF12)</f>
        <v>5.766666666666667</v>
      </c>
      <c r="AG48" s="3">
        <f>AVERAGE(AG4:AG12)</f>
        <v>7.050000000000001</v>
      </c>
      <c r="AH48" s="3"/>
      <c r="AI48" s="3">
        <f>AVERAGE(AI4:AI12)</f>
        <v>89.22222222222223</v>
      </c>
      <c r="AJ48" s="3"/>
      <c r="AK48" s="3">
        <f>AVERAGE(AK4:AK12)</f>
        <v>130</v>
      </c>
      <c r="AL48" s="3"/>
      <c r="AM48" s="3">
        <f>AVERAGE(AM4:AM12)</f>
        <v>216.44444444444446</v>
      </c>
      <c r="AN48" s="3"/>
    </row>
    <row r="49" spans="1:40" ht="12.75">
      <c r="A49" s="1">
        <v>325</v>
      </c>
      <c r="B49" s="1">
        <v>5.5</v>
      </c>
      <c r="C49" s="1">
        <v>6.9</v>
      </c>
      <c r="D49" s="1">
        <v>131</v>
      </c>
      <c r="E49" s="1">
        <v>128</v>
      </c>
      <c r="F49" s="1">
        <v>270</v>
      </c>
      <c r="AE49">
        <v>10</v>
      </c>
      <c r="AF49" s="3">
        <f>AVERAGE(AF4:AF13)</f>
        <v>5.75</v>
      </c>
      <c r="AG49" s="3">
        <f>AVERAGE(AG4:AG13)</f>
        <v>7.055555555555556</v>
      </c>
      <c r="AH49" s="3"/>
      <c r="AI49" s="3">
        <f>AVERAGE(AI4:AI13)</f>
        <v>89.1</v>
      </c>
      <c r="AJ49" s="3"/>
      <c r="AK49" s="3">
        <f>AVERAGE(AK4:AK13)</f>
        <v>130.6</v>
      </c>
      <c r="AL49" s="3"/>
      <c r="AM49" s="3">
        <f>AVERAGE(AM4:AM13)</f>
        <v>215.4</v>
      </c>
      <c r="AN49" s="3"/>
    </row>
    <row r="50" spans="1:40" ht="12.75">
      <c r="A50" s="1">
        <v>402</v>
      </c>
      <c r="B50" s="1">
        <v>6.4</v>
      </c>
      <c r="C50" s="1"/>
      <c r="D50" s="1">
        <v>86</v>
      </c>
      <c r="E50" s="1">
        <v>151</v>
      </c>
      <c r="F50" s="1">
        <v>185</v>
      </c>
      <c r="AE50">
        <v>11</v>
      </c>
      <c r="AF50" s="3">
        <f>AVERAGE(AF4:AF14)</f>
        <v>5.681818181818182</v>
      </c>
      <c r="AG50" s="3">
        <f>AVERAGE(AG4:AG14)</f>
        <v>7.040000000000001</v>
      </c>
      <c r="AH50" s="3"/>
      <c r="AI50" s="3">
        <f>AVERAGE(AI4:AI14)</f>
        <v>91.18181818181819</v>
      </c>
      <c r="AJ50" s="3"/>
      <c r="AK50" s="3">
        <f>AVERAGE(AK4:AK14)</f>
        <v>130.9090909090909</v>
      </c>
      <c r="AL50" s="3"/>
      <c r="AM50" s="3">
        <f>AVERAGE(AM4:AM14)</f>
        <v>211.63636363636363</v>
      </c>
      <c r="AN50" s="3"/>
    </row>
    <row r="51" spans="1:40" ht="12.75">
      <c r="A51" s="1">
        <v>403</v>
      </c>
      <c r="B51" s="1">
        <v>5.5</v>
      </c>
      <c r="C51" s="1">
        <v>7.2</v>
      </c>
      <c r="D51" s="1">
        <v>34</v>
      </c>
      <c r="E51" s="1">
        <v>74</v>
      </c>
      <c r="F51" s="1">
        <v>90</v>
      </c>
      <c r="AE51">
        <v>12</v>
      </c>
      <c r="AF51" s="3">
        <f>AVERAGE(AF4:AF15)</f>
        <v>5.675</v>
      </c>
      <c r="AG51" s="3">
        <f>AVERAGE(AG4:AG15)</f>
        <v>7.045454545454546</v>
      </c>
      <c r="AH51" s="3"/>
      <c r="AI51" s="3">
        <f>AVERAGE(AI4:AI15)</f>
        <v>88.41666666666667</v>
      </c>
      <c r="AJ51" s="3"/>
      <c r="AK51" s="3">
        <f>AVERAGE(AK4:AK15)</f>
        <v>127.08333333333333</v>
      </c>
      <c r="AL51" s="3"/>
      <c r="AM51" s="3">
        <f>AVERAGE(AM4:AM15)</f>
        <v>208.91666666666666</v>
      </c>
      <c r="AN51" s="3"/>
    </row>
    <row r="52" spans="1:40" ht="12.75">
      <c r="A52" s="1">
        <v>404</v>
      </c>
      <c r="B52" s="1">
        <v>5.6</v>
      </c>
      <c r="C52" s="1">
        <v>7</v>
      </c>
      <c r="D52" s="1">
        <v>74</v>
      </c>
      <c r="E52" s="1">
        <v>141</v>
      </c>
      <c r="F52" s="1">
        <v>223</v>
      </c>
      <c r="AE52">
        <v>13</v>
      </c>
      <c r="AF52" s="3">
        <f>AVERAGE(AF4:AF16)</f>
        <v>5.661538461538461</v>
      </c>
      <c r="AG52" s="3">
        <f>AVERAGE(AG4:AG16)</f>
        <v>7.041666666666667</v>
      </c>
      <c r="AH52" s="3"/>
      <c r="AI52" s="3">
        <f>AVERAGE(AI4:AI16)</f>
        <v>88.23076923076923</v>
      </c>
      <c r="AJ52" s="3"/>
      <c r="AK52" s="3">
        <f>AVERAGE(AK4:AK16)</f>
        <v>126.15384615384616</v>
      </c>
      <c r="AL52" s="3"/>
      <c r="AM52" s="3">
        <f>AVERAGE(AM4:AM16)</f>
        <v>210</v>
      </c>
      <c r="AN52" s="3"/>
    </row>
    <row r="53" spans="1:40" ht="12.75">
      <c r="A53" s="1">
        <v>405</v>
      </c>
      <c r="B53" s="1">
        <v>5.6</v>
      </c>
      <c r="C53" s="1">
        <v>6.9</v>
      </c>
      <c r="D53" s="1">
        <v>90</v>
      </c>
      <c r="E53" s="1">
        <v>151</v>
      </c>
      <c r="F53" s="1">
        <v>253</v>
      </c>
      <c r="AE53">
        <v>14</v>
      </c>
      <c r="AF53" s="3">
        <f>AVERAGE(AF4:AF17)</f>
        <v>5.671428571428571</v>
      </c>
      <c r="AG53" s="3">
        <f>AVERAGE(AG4:AG17)</f>
        <v>7.046153846153846</v>
      </c>
      <c r="AH53" s="3"/>
      <c r="AI53" s="3">
        <f>AVERAGE(AI4:AI17)</f>
        <v>85.42857142857143</v>
      </c>
      <c r="AJ53" s="3"/>
      <c r="AK53" s="3">
        <f>AVERAGE(AK4:AK17)</f>
        <v>124.92857142857143</v>
      </c>
      <c r="AL53" s="3"/>
      <c r="AM53" s="3">
        <f>AVERAGE(AM4:AM17)</f>
        <v>212.92857142857142</v>
      </c>
      <c r="AN53" s="3"/>
    </row>
    <row r="54" spans="1:40" ht="12.75">
      <c r="A54" s="1">
        <v>406</v>
      </c>
      <c r="B54" s="1">
        <v>5.4</v>
      </c>
      <c r="C54" s="1">
        <v>7</v>
      </c>
      <c r="D54" s="1">
        <v>88</v>
      </c>
      <c r="E54" s="1">
        <v>111</v>
      </c>
      <c r="F54" s="1">
        <v>215</v>
      </c>
      <c r="AE54">
        <v>15</v>
      </c>
      <c r="AF54" s="3">
        <f>AVERAGE(AF4:AF18)</f>
        <v>5.659999999999999</v>
      </c>
      <c r="AG54" s="3">
        <f>AVERAGE(AG4:AG18)</f>
        <v>7.042857142857143</v>
      </c>
      <c r="AH54" s="3"/>
      <c r="AI54" s="3">
        <f>AVERAGE(AI4:AI18)</f>
        <v>86.4</v>
      </c>
      <c r="AJ54" s="3"/>
      <c r="AK54" s="3">
        <f>AVERAGE(AK4:AK18)</f>
        <v>123.73333333333333</v>
      </c>
      <c r="AL54" s="3"/>
      <c r="AM54" s="3">
        <f>AVERAGE(AM4:AM18)</f>
        <v>215.4</v>
      </c>
      <c r="AN54" s="3"/>
    </row>
    <row r="55" spans="1:40" ht="12.75">
      <c r="A55" s="1">
        <v>407</v>
      </c>
      <c r="B55" s="1">
        <v>5.3</v>
      </c>
      <c r="C55" s="1">
        <v>7</v>
      </c>
      <c r="D55" s="1">
        <v>114</v>
      </c>
      <c r="E55" s="1">
        <v>115</v>
      </c>
      <c r="F55" s="1">
        <v>214</v>
      </c>
      <c r="AE55">
        <v>16</v>
      </c>
      <c r="AF55" s="3">
        <f>AVERAGE(AF4:AF19)</f>
        <v>5.624999999999999</v>
      </c>
      <c r="AG55" s="3">
        <f>AVERAGE(AG4:AG19)</f>
        <v>7.04</v>
      </c>
      <c r="AH55" s="3"/>
      <c r="AI55" s="3">
        <f>AVERAGE(AI4:AI19)</f>
        <v>86.1875</v>
      </c>
      <c r="AJ55" s="3"/>
      <c r="AK55" s="3">
        <f>AVERAGE(AK4:AK19)</f>
        <v>124.3125</v>
      </c>
      <c r="AL55" s="3"/>
      <c r="AM55" s="3">
        <f>AVERAGE(AM4:AM19)</f>
        <v>213.5</v>
      </c>
      <c r="AN55" s="3"/>
    </row>
    <row r="56" spans="1:40" ht="12.75">
      <c r="A56" s="1">
        <v>408</v>
      </c>
      <c r="B56" s="1">
        <v>5.5</v>
      </c>
      <c r="C56" s="1">
        <v>7</v>
      </c>
      <c r="D56" s="1">
        <v>104</v>
      </c>
      <c r="E56" s="1">
        <v>132</v>
      </c>
      <c r="F56" s="1">
        <v>221</v>
      </c>
      <c r="AE56">
        <v>17</v>
      </c>
      <c r="AF56" s="3">
        <f>AVERAGE(AF4:AF20)</f>
        <v>5.594117647058822</v>
      </c>
      <c r="AG56" s="3">
        <f>AVERAGE(AG4:AG20)</f>
        <v>7.0375</v>
      </c>
      <c r="AH56" s="3"/>
      <c r="AI56" s="3">
        <f>AVERAGE(AI4:AI20)</f>
        <v>87</v>
      </c>
      <c r="AJ56" s="3"/>
      <c r="AK56" s="3">
        <f>AVERAGE(AK4:AK20)</f>
        <v>124.23529411764706</v>
      </c>
      <c r="AL56" s="3"/>
      <c r="AM56" s="3">
        <f>AVERAGE(AM4:AM20)</f>
        <v>210.88235294117646</v>
      </c>
      <c r="AN56" s="3"/>
    </row>
    <row r="57" spans="1:40" ht="12.75">
      <c r="A57" s="1">
        <v>409</v>
      </c>
      <c r="B57" s="1">
        <v>5.5</v>
      </c>
      <c r="C57" s="1">
        <v>6.9</v>
      </c>
      <c r="D57" s="1">
        <v>84</v>
      </c>
      <c r="E57" s="1">
        <v>151</v>
      </c>
      <c r="F57" s="1">
        <v>238</v>
      </c>
      <c r="AE57">
        <v>18</v>
      </c>
      <c r="AF57" s="3">
        <f>AVERAGE(AF4:AF21)</f>
        <v>5.583333333333332</v>
      </c>
      <c r="AG57" s="3">
        <f>AVERAGE(AG4:AG21)</f>
        <v>7.035294117647059</v>
      </c>
      <c r="AH57" s="3"/>
      <c r="AI57" s="3">
        <f>AVERAGE(AI4:AI21)</f>
        <v>86.38888888888889</v>
      </c>
      <c r="AJ57" s="3"/>
      <c r="AK57" s="3">
        <f>AVERAGE(AK4:AK21)</f>
        <v>123.44444444444444</v>
      </c>
      <c r="AL57" s="3"/>
      <c r="AM57" s="3">
        <f>AVERAGE(AM4:AM21)</f>
        <v>210.72222222222223</v>
      </c>
      <c r="AN57" s="3"/>
    </row>
    <row r="58" spans="1:40" ht="12.75">
      <c r="A58" s="1">
        <v>410</v>
      </c>
      <c r="B58" s="1">
        <v>5.9</v>
      </c>
      <c r="C58" s="1">
        <v>7</v>
      </c>
      <c r="D58" s="1">
        <v>52</v>
      </c>
      <c r="E58" s="1">
        <v>122</v>
      </c>
      <c r="F58" s="1">
        <v>239</v>
      </c>
      <c r="AE58">
        <v>19</v>
      </c>
      <c r="AF58" s="3">
        <f>AVERAGE(AF4:AF22)</f>
        <v>5.584210526315789</v>
      </c>
      <c r="AG58" s="3">
        <f>AVERAGE(AG4:AG22)</f>
        <v>7.033333333333333</v>
      </c>
      <c r="AH58" s="3"/>
      <c r="AI58" s="3">
        <f>AVERAGE(AI4:AI22)</f>
        <v>86.84210526315789</v>
      </c>
      <c r="AJ58" s="3"/>
      <c r="AK58" s="3">
        <f>AVERAGE(AK4:AK22)</f>
        <v>124.15789473684211</v>
      </c>
      <c r="AL58" s="3"/>
      <c r="AM58" s="3">
        <f>AVERAGE(AM4:AM22)</f>
        <v>212.47368421052633</v>
      </c>
      <c r="AN58" s="3"/>
    </row>
    <row r="59" spans="1:40" ht="12.75">
      <c r="A59" s="1">
        <v>411</v>
      </c>
      <c r="B59" s="1">
        <v>5.4</v>
      </c>
      <c r="C59" s="1">
        <v>7</v>
      </c>
      <c r="D59" s="1">
        <v>88</v>
      </c>
      <c r="E59" s="1">
        <v>119</v>
      </c>
      <c r="F59" s="1">
        <v>225</v>
      </c>
      <c r="AE59">
        <v>20</v>
      </c>
      <c r="AF59" s="3">
        <f>AVERAGE(AF4:AF23)</f>
        <v>5.6</v>
      </c>
      <c r="AG59" s="3">
        <f>AVERAGE(AG4:AG23)</f>
        <v>7.036842105263157</v>
      </c>
      <c r="AH59" s="3"/>
      <c r="AI59" s="3">
        <f>AVERAGE(AI4:AI23)</f>
        <v>86.05</v>
      </c>
      <c r="AJ59" s="3"/>
      <c r="AK59" s="3">
        <f>AVERAGE(AK4:AK23)</f>
        <v>121.6</v>
      </c>
      <c r="AL59" s="3"/>
      <c r="AM59" s="3">
        <f>AVERAGE(AM4:AM23)</f>
        <v>215</v>
      </c>
      <c r="AN59" s="3"/>
    </row>
    <row r="60" spans="1:40" ht="12.75">
      <c r="A60" s="1">
        <v>412</v>
      </c>
      <c r="B60" s="1">
        <v>5.4</v>
      </c>
      <c r="C60" s="1">
        <v>7</v>
      </c>
      <c r="D60" s="1">
        <v>86</v>
      </c>
      <c r="E60" s="1">
        <v>95</v>
      </c>
      <c r="F60" s="1">
        <v>210</v>
      </c>
      <c r="AE60">
        <v>21</v>
      </c>
      <c r="AF60" s="3">
        <f>AVERAGE(AF4:AF24)</f>
        <v>5.59047619047619</v>
      </c>
      <c r="AG60" s="3">
        <f>AVERAGE(AG4:AG24)</f>
        <v>7.034999999999999</v>
      </c>
      <c r="AH60" s="3"/>
      <c r="AI60" s="3">
        <f>AVERAGE(AI4:AI24)</f>
        <v>85.0952380952381</v>
      </c>
      <c r="AJ60" s="3"/>
      <c r="AK60" s="3">
        <f>AVERAGE(AK4:AK24)</f>
        <v>120.76190476190476</v>
      </c>
      <c r="AL60" s="3"/>
      <c r="AM60" s="3">
        <f>AVERAGE(AM4:AM24)</f>
        <v>213.8095238095238</v>
      </c>
      <c r="AN60" s="3"/>
    </row>
    <row r="61" spans="1:40" ht="12.75">
      <c r="A61" s="1">
        <v>413</v>
      </c>
      <c r="B61" s="1">
        <v>5.5</v>
      </c>
      <c r="C61" s="1">
        <v>7</v>
      </c>
      <c r="D61" s="1">
        <v>91</v>
      </c>
      <c r="E61" s="1">
        <v>135</v>
      </c>
      <c r="F61" s="1">
        <v>217</v>
      </c>
      <c r="AE61">
        <v>22</v>
      </c>
      <c r="AF61" s="3">
        <f>AVERAGE(AF4:AF25)</f>
        <v>5.581818181818182</v>
      </c>
      <c r="AG61" s="3">
        <f>AVERAGE(AG4:AG25)</f>
        <v>7.033333333333333</v>
      </c>
      <c r="AH61" s="3"/>
      <c r="AI61" s="3">
        <f>AVERAGE(AI4:AI25)</f>
        <v>84.86363636363636</v>
      </c>
      <c r="AJ61" s="3"/>
      <c r="AK61" s="3">
        <f>AVERAGE(AK4:AK25)</f>
        <v>119.5</v>
      </c>
      <c r="AL61" s="3"/>
      <c r="AM61" s="3">
        <f>AVERAGE(AM4:AM25)</f>
        <v>212.54545454545453</v>
      </c>
      <c r="AN61" s="3"/>
    </row>
    <row r="62" spans="1:40" ht="12.75">
      <c r="A62" s="1">
        <v>414</v>
      </c>
      <c r="B62" s="1">
        <v>5.3</v>
      </c>
      <c r="C62" s="1">
        <v>6.9</v>
      </c>
      <c r="D62" s="1">
        <v>84</v>
      </c>
      <c r="E62" s="1">
        <v>159</v>
      </c>
      <c r="F62" s="1">
        <v>208</v>
      </c>
      <c r="AE62">
        <v>23</v>
      </c>
      <c r="AF62" s="3">
        <f>AVERAGE(AF4:AF26)</f>
        <v>5.586956521739131</v>
      </c>
      <c r="AG62" s="3">
        <f>AVERAGE(AG4:AG26)</f>
        <v>7.036363636363635</v>
      </c>
      <c r="AH62" s="3"/>
      <c r="AI62" s="3">
        <f>AVERAGE(AI4:AI26)</f>
        <v>83.34782608695652</v>
      </c>
      <c r="AJ62" s="3"/>
      <c r="AK62" s="3">
        <f>AVERAGE(AK4:AK26)</f>
        <v>118.78260869565217</v>
      </c>
      <c r="AL62" s="3"/>
      <c r="AM62" s="3">
        <f>AVERAGE(AM4:AM26)</f>
        <v>211.43478260869566</v>
      </c>
      <c r="AN62" s="3"/>
    </row>
    <row r="63" spans="1:40" ht="12.75">
      <c r="A63" s="1">
        <v>415</v>
      </c>
      <c r="B63" s="1">
        <v>5.5</v>
      </c>
      <c r="C63" s="1">
        <v>6.9</v>
      </c>
      <c r="D63" s="1">
        <v>96</v>
      </c>
      <c r="E63" s="1">
        <v>167</v>
      </c>
      <c r="F63" s="1">
        <v>236</v>
      </c>
      <c r="AE63">
        <v>24</v>
      </c>
      <c r="AF63" s="3">
        <f>AVERAGE(AF4:AF27)</f>
        <v>5.5874999999999995</v>
      </c>
      <c r="AG63" s="3">
        <f>AVERAGE(AG4:AG27)</f>
        <v>7.034782608695651</v>
      </c>
      <c r="AH63" s="3"/>
      <c r="AI63" s="3">
        <f>AVERAGE(AI4:AI27)</f>
        <v>85.25</v>
      </c>
      <c r="AJ63" s="3"/>
      <c r="AK63" s="3">
        <f>AVERAGE(AK4:AK27)</f>
        <v>119.41666666666667</v>
      </c>
      <c r="AL63" s="3"/>
      <c r="AM63" s="3">
        <f>AVERAGE(AM4:AM27)</f>
        <v>212.91666666666666</v>
      </c>
      <c r="AN63" s="3"/>
    </row>
    <row r="64" spans="1:6" ht="12.75">
      <c r="A64" s="1">
        <v>416</v>
      </c>
      <c r="B64" s="1">
        <v>5.5</v>
      </c>
      <c r="C64" s="1">
        <v>7</v>
      </c>
      <c r="D64" s="1">
        <v>81</v>
      </c>
      <c r="E64" s="1">
        <v>110</v>
      </c>
      <c r="F64" s="1">
        <v>211</v>
      </c>
    </row>
    <row r="65" spans="1:6" ht="12.75">
      <c r="A65" s="1">
        <v>417</v>
      </c>
      <c r="B65" s="1">
        <v>5.4</v>
      </c>
      <c r="C65" s="1">
        <v>7</v>
      </c>
      <c r="D65" s="1">
        <v>78</v>
      </c>
      <c r="E65" s="1">
        <v>84</v>
      </c>
      <c r="F65" s="1">
        <v>212</v>
      </c>
    </row>
    <row r="66" spans="1:6" ht="12.75">
      <c r="A66" s="1">
        <v>418</v>
      </c>
      <c r="B66" s="1">
        <v>5.5</v>
      </c>
      <c r="C66" s="1">
        <v>7</v>
      </c>
      <c r="D66" s="1">
        <v>104</v>
      </c>
      <c r="E66" s="1">
        <v>124</v>
      </c>
      <c r="F66" s="1">
        <v>224</v>
      </c>
    </row>
    <row r="67" spans="1:6" ht="12.75">
      <c r="A67" s="1">
        <v>419</v>
      </c>
      <c r="B67" s="1">
        <v>5.3</v>
      </c>
      <c r="C67" s="1">
        <v>6.9</v>
      </c>
      <c r="D67" s="1">
        <v>90</v>
      </c>
      <c r="E67" s="1">
        <v>131</v>
      </c>
      <c r="F67" s="1">
        <v>207</v>
      </c>
    </row>
    <row r="68" spans="1:6" ht="12.75">
      <c r="A68" s="1">
        <v>420</v>
      </c>
      <c r="B68" s="1">
        <v>5.7</v>
      </c>
      <c r="C68" s="1">
        <v>7</v>
      </c>
      <c r="D68" s="1">
        <v>70</v>
      </c>
      <c r="E68" s="1">
        <v>126</v>
      </c>
      <c r="F68" s="1">
        <v>224</v>
      </c>
    </row>
    <row r="69" spans="1:6" ht="12.75">
      <c r="A69" s="1">
        <v>421</v>
      </c>
      <c r="B69" s="1">
        <v>5.8</v>
      </c>
      <c r="C69" s="1">
        <v>7.1</v>
      </c>
      <c r="D69" s="1">
        <v>52</v>
      </c>
      <c r="E69" s="1">
        <v>80</v>
      </c>
      <c r="F69" s="1">
        <v>204</v>
      </c>
    </row>
    <row r="70" spans="1:6" ht="12.75">
      <c r="A70" s="1">
        <v>422</v>
      </c>
      <c r="B70" s="1">
        <v>5.4</v>
      </c>
      <c r="C70" s="1">
        <v>7</v>
      </c>
      <c r="D70" s="1">
        <v>66</v>
      </c>
      <c r="E70" s="1">
        <v>80</v>
      </c>
      <c r="F70" s="1">
        <v>199</v>
      </c>
    </row>
    <row r="71" spans="1:6" ht="12.75">
      <c r="A71" s="1">
        <v>423</v>
      </c>
      <c r="B71" s="1">
        <v>5.5</v>
      </c>
      <c r="C71" s="1">
        <v>7</v>
      </c>
      <c r="D71" s="1">
        <v>60</v>
      </c>
      <c r="E71" s="1">
        <v>106</v>
      </c>
      <c r="F71" s="1">
        <v>197</v>
      </c>
    </row>
    <row r="72" spans="1:6" ht="12.75">
      <c r="A72" s="1">
        <v>424</v>
      </c>
      <c r="B72" s="1">
        <v>5.2</v>
      </c>
      <c r="C72" s="1">
        <v>6.9</v>
      </c>
      <c r="D72" s="1">
        <v>116</v>
      </c>
      <c r="E72" s="1">
        <v>139</v>
      </c>
      <c r="F72" s="1">
        <v>213</v>
      </c>
    </row>
    <row r="73" spans="1:6" ht="12.75">
      <c r="A73" s="1">
        <v>425</v>
      </c>
      <c r="B73" s="1">
        <v>5.2</v>
      </c>
      <c r="C73" s="1">
        <v>6.9</v>
      </c>
      <c r="D73" s="1">
        <v>124</v>
      </c>
      <c r="E73" s="1">
        <v>156</v>
      </c>
      <c r="F73" s="1">
        <v>218</v>
      </c>
    </row>
  </sheetData>
  <hyperlinks>
    <hyperlink ref="G2" r:id="rId1" display="http://139.78.184.162/soil/FertilityReport.asp?Login.LabID=430961"/>
    <hyperlink ref="G4" r:id="rId2" display="http://139.78.184.162/soil/FertilityReport.asp?Login.LabID=431008"/>
  </hyperlinks>
  <printOptions/>
  <pageMargins left="0.75" right="0.75" top="1" bottom="1" header="0.5" footer="0.5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mccray</dc:creator>
  <cp:keywords/>
  <dc:description/>
  <cp:lastModifiedBy>Soil Fertility</cp:lastModifiedBy>
  <dcterms:created xsi:type="dcterms:W3CDTF">2006-11-07T15:34:13Z</dcterms:created>
  <dcterms:modified xsi:type="dcterms:W3CDTF">2006-11-13T15:43:30Z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